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ab557dad74c3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Überblick" sheetId="1" ns1:id="R96c74f8ba2814c4f"/>
    <ns0:sheet name="MIPER" sheetId="2" ns1:id="Ra35e0a310fb5429e"/>
    <ns0:sheet name="Maßnahmen" sheetId="3" ns1:id="Rf1cd6696287848fd"/>
    <ns0:sheet name="Übungs-Heatmap" sheetId="4" ns1:id="R75b6e33f7fc34996"/>
    <ns0:sheet name="Beteiligte" sheetId="5" ns1:id="R662e3e5c4af44b41"/>
    <ns0:sheet name="HIPER-Weg" sheetId="6" ns1:id="R41822ab2cf254c77"/>
    <ns0:sheet name="Feldhilfe" sheetId="7" ns1:id="R62d8b0d24757431d"/>
    <ns0:sheet name="Quellen und Nutzung" sheetId="8" ns1:id="Rb6795ae1db50489a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6752188dd4eb6" /><Relationship Type="http://schemas.openxmlformats.org/officeDocument/2006/relationships/theme" Target="/xl/theme/theme1.xml" Id="R7f7137b280c544fc" /><Relationship Type="http://schemas.openxmlformats.org/officeDocument/2006/relationships/sharedStrings" Target="/xl/sharedStrings.xml" Id="R3ca7124412d64987" /><Relationship Type="http://schemas.openxmlformats.org/officeDocument/2006/relationships/worksheet" Target="/xl/worksheets/sheet1.xml" Id="R96c74f8ba2814c4f" /><Relationship Type="http://schemas.openxmlformats.org/officeDocument/2006/relationships/worksheet" Target="/xl/worksheets/sheet2.xml" Id="Ra35e0a310fb5429e" /><Relationship Type="http://schemas.openxmlformats.org/officeDocument/2006/relationships/worksheet" Target="/xl/worksheets/sheet3.xml" Id="Rf1cd6696287848fd" /><Relationship Type="http://schemas.openxmlformats.org/officeDocument/2006/relationships/worksheet" Target="/xl/worksheets/sheet4.xml" Id="R75b6e33f7fc34996" /><Relationship Type="http://schemas.openxmlformats.org/officeDocument/2006/relationships/worksheet" Target="/xl/worksheets/sheet5.xml" Id="R662e3e5c4af44b41" /><Relationship Type="http://schemas.openxmlformats.org/officeDocument/2006/relationships/worksheet" Target="/xl/worksheets/sheet6.xml" Id="R41822ab2cf254c77" /><Relationship Type="http://schemas.openxmlformats.org/officeDocument/2006/relationships/worksheet" Target="/xl/worksheets/sheet7.xml" Id="R62d8b0d24757431d" /><Relationship Type="http://schemas.openxmlformats.org/officeDocument/2006/relationships/worksheet" Target="/xl/worksheets/sheet8.xml" Id="Rb6795ae1db5048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722b5e64bb4293" /><Relationship Type="http://schemas.openxmlformats.org/officeDocument/2006/relationships/chart" Target="/xl/drawings/charts/chart2.xml" Id="R19ac441dad044fe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b977291de2f64037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Aufgaben nach Prozess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Aufgaben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'Überblick'!$B$16:$B$21</ns0:f>
              <ns0:strCache>
                <ns0:ptCount val="0"/>
              </ns0:strCache>
            </ns0:strRef>
          </ns0:cat>
          <ns0:val>
            <ns0:numRef>
              <ns0:f>'Überblick'!$C$16:$C$21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Vorschlagsstatus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Aufgaben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'Überblick'!$B$25:$B$27</ns0:f>
              <ns0:strCache>
                <ns0:ptCount val="0"/>
              </ns0:strCache>
            </ns0:strRef>
          </ns0:cat>
          <ns0:val>
            <ns0:numRef>
              <ns0:f>'Überblick'!$C$25:$C$27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3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Verteilung der Übung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Fiktive Fälle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'Übungs-Heatmap'!$H$20:$H$23</ns0:f>
              <ns0:strCache>
                <ns0:ptCount val="0"/>
              </ns0:strCache>
            </ns0:strRef>
          </ns0:cat>
          <ns0:val>
            <ns0:numRef>
              <ns0:f>'Übungs-Heatmap'!$I$20:$I$23</ns0:f>
              <ns0:numCache>
                <ns0:formatCode>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722b5e64bb4293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ac441dad044fe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77291de2f64037"/>
        </a:graphicData>
      </a:graphic>
    </xdr:graphicFrame>
    <xdr:clientData/>
  </xdr:twoCellAnchor>
</xdr:wsDr>
</file>

<file path=xl/tables/table1.xml><?xml version="1.0" encoding="utf-8"?>
<ns0:table xmlns:ns0="http://schemas.openxmlformats.org/spreadsheetml/2006/main" id="1" name="MiperRecords" displayName="MiperRecords" ref="A7:AA507" headerRowCount="1" totalsRowCount="0" totalsRowShown="0">
  <ns0:autoFilter ref="A7:AA507"/>
  <ns0:tableColumns count="27">
    <ns0:tableColumn id="1" name="ID"/>
    <ns0:tableColumn id="2" name="Prozess"/>
    <ns0:tableColumn id="3" name="Aufgabe"/>
    <ns0:tableColumn id="4" name="Gefährdung"/>
    <ns0:tableColumn id="5" name="Folge"/>
    <ns0:tableColumn id="6" name="Exponierte Personen"/>
    <ns0:tableColumn id="7" name="Häufigkeit"/>
    <ns0:tableColumn id="8" name="Zu prüfende Bedingungen"/>
    <ns0:tableColumn id="9" name="Vorgeschlagene Maßnahme"/>
    <ns0:tableColumn id="10" name="Verantwortliche Person"/>
    <ns0:tableColumn id="11" name="Nachweis"/>
    <ns0:tableColumn id="12" name="Anwendbare Methode"/>
    <ns0:tableColumn id="13" name="P"/>
    <ns0:tableColumn id="14" name="C"/>
    <ns0:tableColumn id="15" name="VEP"/>
    <ns0:tableColumn id="16" name="Priorität"/>
    <ns0:tableColumn id="17" name="Eintragsstatus"/>
    <ns0:tableColumn id="18" name="Arbeitsschutzprüfung"/>
    <ns0:tableColumn id="19" name="Nächster Schritt"/>
    <ns0:tableColumn id="20" name="Maßnahmen-ID"/>
    <ns0:tableColumn id="21" name="Öffentliche Referenz"/>
    <ns0:tableColumn id="22" name="Erkannte Änderung"/>
    <ns0:tableColumn id="23" name="Prüfdatum"/>
    <ns0:tableColumn id="24" name="Maßnahmenstatus"/>
    <ns0:tableColumn id="25" name="Teambeobachtung"/>
    <ns0:tableColumn id="26" name="Standort"/>
    <ns0:tableColumn id="27" name="Quelle"/>
  </ns0:tableColumns>
  <ns0:tableStyleInfo name="TableStyleMedium2" showFirstColumn="0" showLastColumn="0" showRowStripes="1" showColumnStripes="0"/>
</ns0:table>
</file>

<file path=xl/tables/table2.xml><?xml version="1.0" encoding="utf-8"?>
<ns0:table xmlns:ns0="http://schemas.openxmlformats.org/spreadsheetml/2006/main" id="2" name="RiskActions" displayName="RiskActions" ref="A7:H19" headerRowCount="1" totalsRowCount="0" totalsRowShown="0">
  <ns0:autoFilter ref="A7:H19"/>
  <ns0:tableColumns count="8">
    <ns0:tableColumn id="1" name="Maßnahmen-ID"/>
    <ns0:tableColumn id="2" name="Risiko-ID"/>
    <ns0:tableColumn id="3" name="Vorgeschlagene Maßnahme"/>
    <ns0:tableColumn id="4" name="Verantwortliche Person"/>
    <ns0:tableColumn id="5" name="Zieltermin"/>
    <ns0:tableColumn id="6" name="Status"/>
    <ns0:tableColumn id="7" name="Nachweis"/>
    <ns0:tableColumn id="8" name="Nächste Überprüfung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e9b25ceb4d49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425a845e9e482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7ed53c5a60b4da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841a5c59ec44439e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25" t="str">
        <x:v>Lebendige MIPER · Lachsstandort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3" customHeight="1">
      <x:c r="A4" s="1"/>
      <x:c r="B4" s="26" t="str">
        <x:v>Fiktiver Standort Bahía Puelche. Lernszenario, keine Bewertung von Blumar.</x:v>
      </x:c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"/>
      <x:c r="P4" s="1"/>
      <x:c r="Q4" s="1"/>
    </x:row>
    <x:row r="5" ht="23" customHeight="1">
      <x:c r="A5" s="1"/>
      <x:c r="B5" s="26" t="str">
        <x:v>Stichtag</x:v>
      </x:c>
      <x:c r="C5" s="18"/>
      <x:c r="D5"/>
      <x:c r="E5" s="19" t="d">
        <x:v>2026-10-24T12:00:00.000Z</x:v>
      </x:c>
      <x:c r="F5" s="18"/>
      <x:c r="G5" s="18"/>
      <x:c r="H5" s="18"/>
      <x:c r="I5" s="18"/>
      <x:c r="J5" s="18"/>
      <x:c r="K5" s="18"/>
      <x:c r="L5" s="18"/>
      <x:c r="M5" s="18"/>
      <x:c r="N5" s="18"/>
      <x:c r="O5" s="1"/>
      <x:c r="P5" s="1"/>
      <x:c r="Q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8" customHeight="1">
      <x:c r="A7" s="1"/>
      <x:c r="B7" s="8" t="str">
        <x:v>Was zu prüfen ist</x:v>
      </x:c>
      <x:c r="C7" s="8" t="str">
        <x:v>Einträge</x:v>
      </x:c>
      <x:c r="D7"/>
      <x:c r="E7" s="8" t="str">
        <x:v>Einordnung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3" customHeight="1">
      <x:c r="A8" s="1"/>
      <x:c r="B8" s="27" t="str">
        <x:v>Erfasste Aufgaben</x:v>
      </x:c>
      <x:c r="C8" s="1" t="n">
        <x:f>COUNTA('MIPER'!A8:A507)</x:f>
        <x:v>12</x:v>
      </x:c>
      <x:c r="D8"/>
      <x:c r="E8" s="27" t="str">
        <x:v>Zu prüfende Grundlage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3" customHeight="1">
      <x:c r="A9" s="1"/>
      <x:c r="B9" s="27" t="str">
        <x:v>Bewertung unvollständig</x:v>
      </x:c>
      <x:c r="C9" s="1" t="n">
        <x:f>COUNTIFS('MIPER'!P8:P507,"Mit Arbeitsschutz bewerten")</x:f>
        <x:v>12</x:v>
      </x:c>
      <x:c r="D9"/>
      <x:c r="E9" s="27" t="str">
        <x:v>Bedeutet kein geringes Risiko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3" customHeight="1">
      <x:c r="A10" s="1"/>
      <x:c r="B10" s="27" t="str">
        <x:v>Arbeitsschutzprüfung ausstehend</x:v>
      </x:c>
      <x:c r="C10" s="1" t="n">
        <x:f>COUNTIFS('MIPER'!R8:R507,"Ausstehend")</x:f>
        <x:v>12</x:v>
      </x:c>
      <x:c r="D10"/>
      <x:c r="E10" s="27" t="str">
        <x:v>Eine Version ist keine Freigabe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3" customHeight="1">
      <x:c r="A11" s="1"/>
      <x:c r="B11" s="27" t="str">
        <x:v>Zuständigkeit offen</x:v>
      </x:c>
      <x:c r="C11" s="1" t="n">
        <x:f>SUMPRODUCT(('MIPER'!A8:A507&lt;&gt;"")*('MIPER'!J8:J507=""))</x:f>
        <x:v>12</x:v>
      </x:c>
      <x:c r="D11"/>
      <x:c r="E11" s="27" t="str">
        <x:v>Person namentlich benennen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3" customHeight="1">
      <x:c r="A12" s="1"/>
      <x:c r="B12" s="27" t="str">
        <x:v>Nachweis ausstehend</x:v>
      </x:c>
      <x:c r="C12" s="1" t="n">
        <x:f>SUMPRODUCT(('MIPER'!A8:A507&lt;&gt;"")*('MIPER'!K8:K507=""))</x:f>
        <x:v>12</x:v>
      </x:c>
      <x:c r="D12"/>
      <x:c r="E12" s="27" t="str">
        <x:v>Im Betrieb überprüfen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8" customHeight="1">
      <x:c r="A15" s="1"/>
      <x:c r="B15" s="8" t="str">
        <x:v>Prozess</x:v>
      </x:c>
      <x:c r="C15" s="8" t="str">
        <x:v>Aufgaben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3" customHeight="1">
      <x:c r="A16" s="1"/>
      <x:c r="B16" s="27" t="str">
        <x:v>Zugänge</x:v>
      </x:c>
      <x:c r="C16" s="1" t="n">
        <x:f>COUNTIFS('MIPER'!B8:B507,B16)</x:f>
        <x:v>2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3" customHeight="1">
      <x:c r="A17" s="1"/>
      <x:c r="B17" s="27" t="str">
        <x:v>Manöver</x:v>
      </x:c>
      <x:c r="C17" s="1" t="n">
        <x:f>COUNTIFS('MIPER'!B8:B507,B17)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3" customHeight="1">
      <x:c r="A18" s="1"/>
      <x:c r="B18" s="27" t="str">
        <x:v>Instandhaltung</x:v>
      </x:c>
      <x:c r="C18" s="1" t="n">
        <x:f>COUNTIFS('MIPER'!B8:B507,B18)</x:f>
        <x:v>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3" customHeight="1">
      <x:c r="A19" s="1"/>
      <x:c r="B19" s="27" t="str">
        <x:v>Produktion</x:v>
      </x:c>
      <x:c r="C19" s="1" t="n">
        <x:f>COUNTIFS('MIPER'!B8:B507,B19)</x:f>
        <x:v>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3" customHeight="1">
      <x:c r="A20" s="1"/>
      <x:c r="B20" s="27" t="str">
        <x:v>Fachunterstützung</x:v>
      </x:c>
      <x:c r="C20" s="1" t="n">
        <x:f>COUNTIFS('MIPER'!B8:B507,B20)</x:f>
        <x:v>2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3" customHeight="1">
      <x:c r="A21" s="1"/>
      <x:c r="B21" s="27" t="str">
        <x:v>Menschen</x:v>
      </x:c>
      <x:c r="C21" s="1" t="n">
        <x:f>COUNTIFS('MIPER'!B8:B507,B21)</x:f>
        <x:v>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38" customHeight="1">
      <x:c r="A24" s="1"/>
      <x:c r="B24" s="8" t="str">
        <x:v>Eintragsstatus</x:v>
      </x:c>
      <x:c r="C24" s="8" t="str">
        <x:v>Aufgaben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3" customHeight="1">
      <x:c r="A25" s="1"/>
      <x:c r="B25" s="27" t="str">
        <x:v>Vorgeschlagen</x:v>
      </x:c>
      <x:c r="C25" s="1" t="n">
        <x:f>COUNTIFS('MIPER'!Q8:Q507,B25)</x:f>
        <x:v>12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3" customHeight="1">
      <x:c r="A26" s="1"/>
      <x:c r="B26" s="27" t="str">
        <x:v>Entwurf</x:v>
      </x:c>
      <x:c r="C26" s="1" t="n">
        <x:f>COUNTIFS('MIPER'!Q8:Q507,B26)</x:f>
        <x:v>0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3" customHeight="1">
      <x:c r="A27" s="1"/>
      <x:c r="B27" s="27" t="str">
        <x:v>In Prüfung</x:v>
      </x:c>
      <x:c r="C27" s="1" t="n">
        <x:f>COUNTIFS('MIPER'!Q8:Q507,B27)</x:f>
        <x:v>0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38" customHeight="1">
      <x:c r="A30" s="1"/>
      <x:c r="B30" s="28" t="str">
        <x:v>Hier beginnen</x:v>
      </x:c>
      <x:c r="C30"/>
      <x:c r="D30"/>
      <x:c r="E30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3" customHeight="1">
      <x:c r="A31" s="1"/>
      <x:c r="B31" s="29" t="str">
        <x:v>1. Handbuch lesen sowie Aufgaben und Bedingungen erfassen.</x:v>
      </x:c>
      <x:c r="C31"/>
      <x:c r="D31"/>
      <x:c r="E3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3" customHeight="1">
      <x:c r="A32" s="1"/>
      <x:c r="B32" s="29" t="str">
        <x:v>2. MIPER, Maßnahmen, Zuständigkeiten und offene Punkte prüfen.</x:v>
      </x:c>
      <x:c r="C32"/>
      <x:c r="D32"/>
      <x:c r="E32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3" customHeight="1">
      <x:c r="A33" s="1"/>
      <x:c r="B33" s="29" t="str">
        <x:v>3. Mit Puelche üben und eine freiwillige Vereinbarung vorschlagen.</x:v>
      </x:c>
      <x:c r="C33"/>
      <x:c r="D33"/>
      <x:c r="E33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3" customHeight="1">
      <x:c r="A34" s="1"/>
      <x:c r="B34" s="29" t="str">
        <x:v>4. Fachlich prüfen, Nachweise kontrollieren und Version aktualisieren.</x:v>
      </x:c>
      <x:c r="C34"/>
      <x:c r="D34"/>
      <x:c r="E34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3" customHeight="1">
      <x:c r="A35" s="1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3" customHeight="1">
      <x:c r="A36" s="1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3" customHeight="1">
      <x:c r="A37" s="1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3" customHeight="1">
      <x:c r="A38" s="1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</x:sheetData>
  <x:pageMargins left="0.7" right="0.7" top="0.75" bottom="0.75" header="0.3" footer="0.3"/>
  <x:drawing xmlns:r="http://schemas.openxmlformats.org/officeDocument/2006/relationships" r:id="R82e9b25ceb4d490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1"/>
      <x:c r="B2" s="25" t="str">
        <x:v>MIPER · Beispielbetrieb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3" customHeight="1">
      <x:c r="A4" s="1"/>
      <x:c r="B4" s="27" t="str">
        <x:v>Fiktive Daten. Vorschläge zur Prüfung; Bewertung und fachliche Prüfung offen.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3" customHeight="1">
      <x:c r="A5" s="1"/>
      <x:c r="B5" s="27" t="str">
        <x:v>Gelbe Zellen bearbeiten. IDs für den Abgleich beim erneuten Hochladen erhalten.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60" customHeight="1">
      <x:c r="A7" s="8" t="str">
        <x:v>ID</x:v>
      </x:c>
      <x:c r="B7" s="8" t="str">
        <x:v>Prozess</x:v>
      </x:c>
      <x:c r="C7" s="8" t="str">
        <x:v>Aufgabe</x:v>
      </x:c>
      <x:c r="D7" s="8" t="str">
        <x:v>Gefährdung</x:v>
      </x:c>
      <x:c r="E7" s="8" t="str">
        <x:v>Folge</x:v>
      </x:c>
      <x:c r="F7" s="8" t="str">
        <x:v>Exponierte Personen</x:v>
      </x:c>
      <x:c r="G7" s="8" t="str">
        <x:v>Häufigkeit</x:v>
      </x:c>
      <x:c r="H7" s="8" t="str">
        <x:v>Zu prüfende Bedingungen</x:v>
      </x:c>
      <x:c r="I7" s="8" t="str">
        <x:v>Vorgeschlagene Maßnahme</x:v>
      </x:c>
      <x:c r="J7" s="8" t="str">
        <x:v>Verantwortliche Person</x:v>
      </x:c>
      <x:c r="K7" s="8" t="str">
        <x:v>Nachweis</x:v>
      </x:c>
      <x:c r="L7" s="8" t="str">
        <x:v>Anwendbare Methode</x:v>
      </x:c>
      <x:c r="M7" s="8" t="str">
        <x:v>P</x:v>
      </x:c>
      <x:c r="N7" s="8" t="str">
        <x:v>C</x:v>
      </x:c>
      <x:c r="O7" s="8" t="str">
        <x:v>VEP</x:v>
      </x:c>
      <x:c r="P7" s="8" t="str">
        <x:v>Priorität</x:v>
      </x:c>
      <x:c r="Q7" s="8" t="str">
        <x:v>Eintragsstatus</x:v>
      </x:c>
      <x:c r="R7" s="8" t="str">
        <x:v>Arbeitsschutzprüfung</x:v>
      </x:c>
      <x:c r="S7" s="8" t="str">
        <x:v>Nächster Schritt</x:v>
      </x:c>
      <x:c r="T7" s="8" t="str">
        <x:v>Maßnahmen-ID</x:v>
      </x:c>
      <x:c r="U7" s="8" t="str">
        <x:v>Öffentliche Referenz</x:v>
      </x:c>
      <x:c r="V7" s="8" t="str">
        <x:v>Erkannte Änderung</x:v>
      </x:c>
      <x:c r="W7" s="8" t="str">
        <x:v>Prüfdatum</x:v>
      </x:c>
      <x:c r="X7" s="8" t="str">
        <x:v>Maßnahmenstatus</x:v>
      </x:c>
      <x:c r="Y7" s="8" t="str">
        <x:v>Teambeobachtung</x:v>
      </x:c>
      <x:c r="Z7" s="8" t="str">
        <x:v>Standort</x:v>
      </x:c>
      <x:c r="AA7" s="8" t="str">
        <x:v>Quelle</x:v>
      </x:c>
    </x:row>
    <x:row r="8" ht="100" customHeight="1">
      <x:c r="A8" s="12" t="str">
        <x:v>SEG-DEMO-001</x:v>
      </x:c>
      <x:c r="B8" s="30" t="str">
        <x:v>Zugänge</x:v>
      </x:c>
      <x:c r="C8" s="30" t="str">
        <x:v>Einstieg und Laufstege</x:v>
      </x:c>
      <x:c r="D8" s="30" t="str">
        <x:v>Zugang und Stabilität zu prüfen</x:v>
      </x:c>
      <x:c r="E8" s="30" t="str">
        <x:v>Absturz oder Sturz ins Wasser</x:v>
      </x:c>
      <x:c r="F8" s="30" t="str">
        <x:v>Zu erfassen</x:v>
      </x:c>
      <x:c r="G8" s="12"/>
      <x:c r="H8" s="30" t="str">
        <x:v>Realer Ort, Personen und Bedingungen zu bestätigen</x:v>
      </x:c>
      <x:c r="I8" s="30" t="str">
        <x:v>Zugang, Oberfläche, Schutz und Koordination mit autorisierten Personen prüfen.</x:v>
      </x:c>
      <x:c r="J8" s="12"/>
      <x:c r="K8" s="12"/>
      <x:c r="L8" s="30" t="str">
        <x:v>Mit Arbeitsschutz festzulegen</x:v>
      </x:c>
      <x:c r="M8" s="12"/>
      <x:c r="N8" s="12"/>
      <x:c r="O8" s="13" t="str">
        <x:f>IF(A8="","",IF(OR(ISBLANK(M8),ISBLANK(N8),L8&lt;&gt;"ISP seguridad 1-2-4"),"Ausstehend",IF(OR(AND(M8&lt;&gt;1,M8&lt;&gt;2,M8&lt;&gt;4),AND(N8&lt;&gt;1,N8&lt;&gt;2,N8&lt;&gt;4)),"P/C prüfen",M8*N8)))</x:f>
        <x:v>Ausstehend</x:v>
      </x:c>
      <x:c r="P8" s="13" t="str">
        <x:f>IF(A8="","",IF(ISNUMBER(O8),IF(O8&lt;=2,"Tolerierbar",IF(O8=4,IF(AND(M8=1,N8=4),"Moderado: revisar P1/C4","Mäßig"),IF(O8=8,"Bedeutend","Nicht tolerierbar"))),"Mit Arbeitsschutz bewerten"))</x:f>
        <x:v>Mit Arbeitsschutz bewerten</x:v>
      </x:c>
      <x:c r="Q8" s="30" t="str">
        <x:v>Vorgeschlagen</x:v>
      </x:c>
      <x:c r="R8" s="30" t="str">
        <x:v>Ausstehend</x:v>
      </x:c>
      <x:c r="S8" s="30" t="str">
        <x:v>Mit dem Team abgleichen und fachlich prüfen</x:v>
      </x:c>
      <x:c r="T8" s="12" t="str">
        <x:v>ACT-001</x:v>
      </x:c>
      <x:c r="U8" s="30" t="str">
        <x:v>DS44 / ISP-Leitfaden 2024</x:v>
      </x:c>
      <x:c r="V8" s="12"/>
      <x:c r="W8" s="14"/>
      <x:c r="X8" s="30" t="str">
        <x:v>Vorgeschlagen</x:v>
      </x:c>
      <x:c r="Y8" s="12"/>
      <x:c r="Z8" s="30" t="str">
        <x:v>Fiktiver Standort Bahía Puelche</x:v>
      </x:c>
      <x:c r="AA8" s="30" t="str">
        <x:v>Fiktives Beispielszenario</x:v>
      </x:c>
    </x:row>
    <x:row r="9" ht="100" customHeight="1">
      <x:c r="A9" s="12" t="str">
        <x:v>SEG-DEMO-002</x:v>
      </x:c>
      <x:c r="B9" s="30" t="str">
        <x:v>Zugänge</x:v>
      </x:c>
      <x:c r="C9" s="30" t="str">
        <x:v>Wechsel zwischen Modulen</x:v>
      </x:c>
      <x:c r="D9" s="30" t="str">
        <x:v>Verkehr und Umgebungsbedingungen zu prüfen</x:v>
      </x:c>
      <x:c r="E9" s="30" t="str">
        <x:v>Ausrutschen, Anstoß oder Sturz</x:v>
      </x:c>
      <x:c r="F9" s="30" t="str">
        <x:v>Zu erfassen</x:v>
      </x:c>
      <x:c r="G9" s="12"/>
      <x:c r="H9" s="30" t="str">
        <x:v>Realer Ort, Personen und Bedingungen zu bestätigen</x:v>
      </x:c>
      <x:c r="I9" s="30" t="str">
        <x:v>Wege, Beleuchtung, Ordnung und Bewegungsbedingungen prüfen.</x:v>
      </x:c>
      <x:c r="J9" s="12"/>
      <x:c r="K9" s="12"/>
      <x:c r="L9" s="30" t="str">
        <x:v>Mit Arbeitsschutz festzulegen</x:v>
      </x:c>
      <x:c r="M9" s="12"/>
      <x:c r="N9" s="12"/>
      <x:c r="O9" s="13" t="str">
        <x:f>IF(A9="","",IF(OR(ISBLANK(M9),ISBLANK(N9),L9&lt;&gt;"ISP seguridad 1-2-4"),"Ausstehend",IF(OR(AND(M9&lt;&gt;1,M9&lt;&gt;2,M9&lt;&gt;4),AND(N9&lt;&gt;1,N9&lt;&gt;2,N9&lt;&gt;4)),"P/C prüfen",M9*N9)))</x:f>
        <x:v>Ausstehend</x:v>
      </x:c>
      <x:c r="P9" s="13" t="str">
        <x:f>IF(A9="","",IF(ISNUMBER(O9),IF(O9&lt;=2,"Tolerierbar",IF(O9=4,IF(AND(M9=1,N9=4),"Moderado: revisar P1/C4","Mäßig"),IF(O9=8,"Bedeutend","Nicht tolerierbar"))),"Mit Arbeitsschutz bewerten"))</x:f>
        <x:v>Mit Arbeitsschutz bewerten</x:v>
      </x:c>
      <x:c r="Q9" s="30" t="str">
        <x:v>Vorgeschlagen</x:v>
      </x:c>
      <x:c r="R9" s="30" t="str">
        <x:v>Ausstehend</x:v>
      </x:c>
      <x:c r="S9" s="30" t="str">
        <x:v>Mit dem Team abgleichen und fachlich prüfen</x:v>
      </x:c>
      <x:c r="T9" s="12" t="str">
        <x:v>ACT-002</x:v>
      </x:c>
      <x:c r="U9" s="30" t="str">
        <x:v>DS44 / ISP-Leitfaden 2024</x:v>
      </x:c>
      <x:c r="V9" s="12"/>
      <x:c r="W9" s="14"/>
      <x:c r="X9" s="30" t="str">
        <x:v>Vorgeschlagen</x:v>
      </x:c>
      <x:c r="Y9" s="12"/>
      <x:c r="Z9" s="30" t="str">
        <x:v>Fiktiver Standort Bahía Puelche</x:v>
      </x:c>
      <x:c r="AA9" s="30" t="str">
        <x:v>Fiktives Beispielszenario</x:v>
      </x:c>
    </x:row>
    <x:row r="10" ht="100" customHeight="1">
      <x:c r="A10" s="12" t="str">
        <x:v>SEG-DEMO-003</x:v>
      </x:c>
      <x:c r="B10" s="30" t="str">
        <x:v>Manöver</x:v>
      </x:c>
      <x:c r="C10" s="30" t="str">
        <x:v>Netze heben</x:v>
      </x:c>
      <x:c r="D10" s="30" t="str">
        <x:v>Schwebende Last und Spannung zu prüfen</x:v>
      </x:c>
      <x:c r="E10" s="30" t="str">
        <x:v>Anstoß, Einklemmen oder Spannungsfreisetzung</x:v>
      </x:c>
      <x:c r="F10" s="30" t="str">
        <x:v>Zu erfassen</x:v>
      </x:c>
      <x:c r="G10" s="12"/>
      <x:c r="H10" s="30" t="str">
        <x:v>Realer Ort, Personen und Bedingungen zu bestätigen</x:v>
      </x:c>
      <x:c r="I10" s="30" t="str">
        <x:v>Koordination, Geräte, Zubehör und Ausschluss von Personen aus dem Manöverbereich prüfen.</x:v>
      </x:c>
      <x:c r="J10" s="12"/>
      <x:c r="K10" s="12"/>
      <x:c r="L10" s="30" t="str">
        <x:v>Mit Arbeitsschutz festzulegen</x:v>
      </x:c>
      <x:c r="M10" s="12"/>
      <x:c r="N10" s="12"/>
      <x:c r="O10" s="13" t="str">
        <x:f>IF(A10="","",IF(OR(ISBLANK(M10),ISBLANK(N10),L10&lt;&gt;"ISP seguridad 1-2-4"),"Ausstehend",IF(OR(AND(M10&lt;&gt;1,M10&lt;&gt;2,M10&lt;&gt;4),AND(N10&lt;&gt;1,N10&lt;&gt;2,N10&lt;&gt;4)),"P/C prüfen",M10*N10)))</x:f>
        <x:v>Ausstehend</x:v>
      </x:c>
      <x:c r="P10" s="13" t="str">
        <x:f>IF(A10="","",IF(ISNUMBER(O10),IF(O10&lt;=2,"Tolerierbar",IF(O10=4,IF(AND(M10=1,N10=4),"Moderado: revisar P1/C4","Mäßig"),IF(O10=8,"Bedeutend","Nicht tolerierbar"))),"Mit Arbeitsschutz bewerten"))</x:f>
        <x:v>Mit Arbeitsschutz bewerten</x:v>
      </x:c>
      <x:c r="Q10" s="30" t="str">
        <x:v>Vorgeschlagen</x:v>
      </x:c>
      <x:c r="R10" s="30" t="str">
        <x:v>Ausstehend</x:v>
      </x:c>
      <x:c r="S10" s="30" t="str">
        <x:v>Mit dem Team abgleichen und fachlich prüfen</x:v>
      </x:c>
      <x:c r="T10" s="12" t="str">
        <x:v>ACT-003</x:v>
      </x:c>
      <x:c r="U10" s="30" t="str">
        <x:v>DS44 / ISP-Leitfaden 2024</x:v>
      </x:c>
      <x:c r="V10" s="12"/>
      <x:c r="W10" s="14"/>
      <x:c r="X10" s="30" t="str">
        <x:v>Vorgeschlagen</x:v>
      </x:c>
      <x:c r="Y10" s="12"/>
      <x:c r="Z10" s="30" t="str">
        <x:v>Fiktiver Standort Bahía Puelche</x:v>
      </x:c>
      <x:c r="AA10" s="30" t="str">
        <x:v>Fiktives Beispielszenario</x:v>
      </x:c>
    </x:row>
    <x:row r="11" ht="100" customHeight="1">
      <x:c r="A11" s="12" t="str">
        <x:v>SEG-DEMO-004</x:v>
      </x:c>
      <x:c r="B11" s="30" t="str">
        <x:v>Manöver</x:v>
      </x:c>
      <x:c r="C11" s="30" t="str">
        <x:v>Festmachen und Leinen</x:v>
      </x:c>
      <x:c r="D11" s="30" t="str">
        <x:v>Spannung und Bewegung zu ermitteln</x:v>
      </x:c>
      <x:c r="E11" s="30" t="str">
        <x:v>Anstoß oder Einklemmen</x:v>
      </x:c>
      <x:c r="F11" s="30" t="str">
        <x:v>Zu erfassen</x:v>
      </x:c>
      <x:c r="G11" s="12"/>
      <x:c r="H11" s="30" t="str">
        <x:v>Realer Ort, Personen und Bedingungen zu bestätigen</x:v>
      </x:c>
      <x:c r="I11" s="30" t="str">
        <x:v>Manöver, Trennung, Kommunikation und Leinenzustand mit dem Team prüfen.</x:v>
      </x:c>
      <x:c r="J11" s="12"/>
      <x:c r="K11" s="12"/>
      <x:c r="L11" s="30" t="str">
        <x:v>Mit Arbeitsschutz festzulegen</x:v>
      </x:c>
      <x:c r="M11" s="12"/>
      <x:c r="N11" s="12"/>
      <x:c r="O11" s="13" t="str">
        <x:f>IF(A11="","",IF(OR(ISBLANK(M11),ISBLANK(N11),L11&lt;&gt;"ISP seguridad 1-2-4"),"Ausstehend",IF(OR(AND(M11&lt;&gt;1,M11&lt;&gt;2,M11&lt;&gt;4),AND(N11&lt;&gt;1,N11&lt;&gt;2,N11&lt;&gt;4)),"P/C prüfen",M11*N11)))</x:f>
        <x:v>Ausstehend</x:v>
      </x:c>
      <x:c r="P11" s="13" t="str">
        <x:f>IF(A11="","",IF(ISNUMBER(O11),IF(O11&lt;=2,"Tolerierbar",IF(O11=4,IF(AND(M11=1,N11=4),"Moderado: revisar P1/C4","Mäßig"),IF(O11=8,"Bedeutend","Nicht tolerierbar"))),"Mit Arbeitsschutz bewerten"))</x:f>
        <x:v>Mit Arbeitsschutz bewerten</x:v>
      </x:c>
      <x:c r="Q11" s="30" t="str">
        <x:v>Vorgeschlagen</x:v>
      </x:c>
      <x:c r="R11" s="30" t="str">
        <x:v>Ausstehend</x:v>
      </x:c>
      <x:c r="S11" s="30" t="str">
        <x:v>Mit dem Team abgleichen und fachlich prüfen</x:v>
      </x:c>
      <x:c r="T11" s="12" t="str">
        <x:v>ACT-004</x:v>
      </x:c>
      <x:c r="U11" s="30" t="str">
        <x:v>DS44 / ISP-Leitfaden 2024</x:v>
      </x:c>
      <x:c r="V11" s="12"/>
      <x:c r="W11" s="14"/>
      <x:c r="X11" s="30" t="str">
        <x:v>Vorgeschlagen</x:v>
      </x:c>
      <x:c r="Y11" s="12"/>
      <x:c r="Z11" s="30" t="str">
        <x:v>Fiktiver Standort Bahía Puelche</x:v>
      </x:c>
      <x:c r="AA11" s="30" t="str">
        <x:v>Fiktives Beispielszenario</x:v>
      </x:c>
    </x:row>
    <x:row r="12" ht="100" customHeight="1">
      <x:c r="A12" s="12" t="str">
        <x:v>SEG-DEMO-005</x:v>
      </x:c>
      <x:c r="B12" s="30" t="str">
        <x:v>Instandhaltung</x:v>
      </x:c>
      <x:c r="C12" s="30" t="str">
        <x:v>Anlagen mit anliegender Energie</x:v>
      </x:c>
      <x:c r="D12" s="30" t="str">
        <x:v>Gefährliche Energien zu ermitteln</x:v>
      </x:c>
      <x:c r="E12" s="30" t="str">
        <x:v>Elektrischer Kontakt, unerwarteter Anlauf oder Einklemmen</x:v>
      </x:c>
      <x:c r="F12" s="30" t="str">
        <x:v>Zu erfassen</x:v>
      </x:c>
      <x:c r="G12" s="12"/>
      <x:c r="H12" s="30" t="str">
        <x:v>Realer Ort, Personen und Bedingungen zu bestätigen</x:v>
      </x:c>
      <x:c r="I12" s="30" t="str">
        <x:v>Energien ermitteln; Trennung, Verriegelung und Prüfung mit autorisierten Fachkräften abgleichen.</x:v>
      </x:c>
      <x:c r="J12" s="12"/>
      <x:c r="K12" s="12"/>
      <x:c r="L12" s="30" t="str">
        <x:v>Mit Arbeitsschutz festzulegen</x:v>
      </x:c>
      <x:c r="M12" s="12"/>
      <x:c r="N12" s="12"/>
      <x:c r="O12" s="13" t="str">
        <x:f>IF(A12="","",IF(OR(ISBLANK(M12),ISBLANK(N12),L12&lt;&gt;"ISP seguridad 1-2-4"),"Ausstehend",IF(OR(AND(M12&lt;&gt;1,M12&lt;&gt;2,M12&lt;&gt;4),AND(N12&lt;&gt;1,N12&lt;&gt;2,N12&lt;&gt;4)),"P/C prüfen",M12*N12)))</x:f>
        <x:v>Ausstehend</x:v>
      </x:c>
      <x:c r="P12" s="13" t="str">
        <x:f>IF(A12="","",IF(ISNUMBER(O12),IF(O12&lt;=2,"Tolerierbar",IF(O12=4,IF(AND(M12=1,N12=4),"Moderado: revisar P1/C4","Mäßig"),IF(O12=8,"Bedeutend","Nicht tolerierbar"))),"Mit Arbeitsschutz bewerten"))</x:f>
        <x:v>Mit Arbeitsschutz bewerten</x:v>
      </x:c>
      <x:c r="Q12" s="30" t="str">
        <x:v>Vorgeschlagen</x:v>
      </x:c>
      <x:c r="R12" s="30" t="str">
        <x:v>Ausstehend</x:v>
      </x:c>
      <x:c r="S12" s="30" t="str">
        <x:v>Mit dem Team abgleichen und fachlich prüfen</x:v>
      </x:c>
      <x:c r="T12" s="12" t="str">
        <x:v>ACT-005</x:v>
      </x:c>
      <x:c r="U12" s="30" t="str">
        <x:v>DS44 / ISP-Leitfaden 2024</x:v>
      </x:c>
      <x:c r="V12" s="12"/>
      <x:c r="W12" s="14"/>
      <x:c r="X12" s="30" t="str">
        <x:v>Vorgeschlagen</x:v>
      </x:c>
      <x:c r="Y12" s="12"/>
      <x:c r="Z12" s="30" t="str">
        <x:v>Fiktiver Standort Bahía Puelche</x:v>
      </x:c>
      <x:c r="AA12" s="30" t="str">
        <x:v>Fiktives Beispielszenario</x:v>
      </x:c>
    </x:row>
    <x:row r="13" ht="100" customHeight="1">
      <x:c r="A13" s="12" t="str">
        <x:v>SEG-DEMO-006</x:v>
      </x:c>
      <x:c r="B13" s="30" t="str">
        <x:v>Instandhaltung</x:v>
      </x:c>
      <x:c r="C13" s="30" t="str">
        <x:v>Werkzeuge verwenden</x:v>
      </x:c>
      <x:c r="D13" s="30" t="str">
        <x:v>Bewegliche Teile und wegfliegende Gegenstände zu ermitteln</x:v>
      </x:c>
      <x:c r="E13" s="30" t="str">
        <x:v>Schnitt, Anstoß oder Augenverletzung</x:v>
      </x:c>
      <x:c r="F13" s="30" t="str">
        <x:v>Zu erfassen</x:v>
      </x:c>
      <x:c r="G13" s="12"/>
      <x:c r="H13" s="30" t="str">
        <x:v>Realer Ort, Personen und Bedingungen zu bestätigen</x:v>
      </x:c>
      <x:c r="I13" s="30" t="str">
        <x:v>Werkzeugauswahl, Zustand, Schutz und Berechtigung prüfen.</x:v>
      </x:c>
      <x:c r="J13" s="12"/>
      <x:c r="K13" s="12"/>
      <x:c r="L13" s="30" t="str">
        <x:v>Mit Arbeitsschutz festzulegen</x:v>
      </x:c>
      <x:c r="M13" s="12"/>
      <x:c r="N13" s="12"/>
      <x:c r="O13" s="13" t="str">
        <x:f>IF(A13="","",IF(OR(ISBLANK(M13),ISBLANK(N13),L13&lt;&gt;"ISP seguridad 1-2-4"),"Ausstehend",IF(OR(AND(M13&lt;&gt;1,M13&lt;&gt;2,M13&lt;&gt;4),AND(N13&lt;&gt;1,N13&lt;&gt;2,N13&lt;&gt;4)),"P/C prüfen",M13*N13)))</x:f>
        <x:v>Ausstehend</x:v>
      </x:c>
      <x:c r="P13" s="13" t="str">
        <x:f>IF(A13="","",IF(ISNUMBER(O13),IF(O13&lt;=2,"Tolerierbar",IF(O13=4,IF(AND(M13=1,N13=4),"Moderado: revisar P1/C4","Mäßig"),IF(O13=8,"Bedeutend","Nicht tolerierbar"))),"Mit Arbeitsschutz bewerten"))</x:f>
        <x:v>Mit Arbeitsschutz bewerten</x:v>
      </x:c>
      <x:c r="Q13" s="30" t="str">
        <x:v>Vorgeschlagen</x:v>
      </x:c>
      <x:c r="R13" s="30" t="str">
        <x:v>Ausstehend</x:v>
      </x:c>
      <x:c r="S13" s="30" t="str">
        <x:v>Mit dem Team abgleichen und fachlich prüfen</x:v>
      </x:c>
      <x:c r="T13" s="12" t="str">
        <x:v>ACT-006</x:v>
      </x:c>
      <x:c r="U13" s="30" t="str">
        <x:v>DS44 / ISP-Leitfaden 2024</x:v>
      </x:c>
      <x:c r="V13" s="12"/>
      <x:c r="W13" s="14"/>
      <x:c r="X13" s="30" t="str">
        <x:v>Vorgeschlagen</x:v>
      </x:c>
      <x:c r="Y13" s="12"/>
      <x:c r="Z13" s="30" t="str">
        <x:v>Fiktiver Standort Bahía Puelche</x:v>
      </x:c>
      <x:c r="AA13" s="30" t="str">
        <x:v>Fiktives Beispielszenario</x:v>
      </x:c>
    </x:row>
    <x:row r="14" ht="100" customHeight="1">
      <x:c r="A14" s="12" t="str">
        <x:v>SEG-DEMO-007</x:v>
      </x:c>
      <x:c r="B14" s="30" t="str">
        <x:v>Produktion</x:v>
      </x:c>
      <x:c r="C14" s="30" t="str">
        <x:v>Fütterung und Anlagen</x:v>
      </x:c>
      <x:c r="D14" s="30" t="str">
        <x:v>Bewegliche Teile und Anlagenbetrieb zu prüfen</x:v>
      </x:c>
      <x:c r="E14" s="30" t="str">
        <x:v>Einklemmen oder Anstoß</x:v>
      </x:c>
      <x:c r="F14" s="30" t="str">
        <x:v>Zu erfassen</x:v>
      </x:c>
      <x:c r="G14" s="12"/>
      <x:c r="H14" s="30" t="str">
        <x:v>Realer Ort, Personen und Bedingungen zu bestätigen</x:v>
      </x:c>
      <x:c r="I14" s="30" t="str">
        <x:v>Zugänge, Schutzeinrichtungen, Koordination und Eingriffsmethode prüfen.</x:v>
      </x:c>
      <x:c r="J14" s="12"/>
      <x:c r="K14" s="12"/>
      <x:c r="L14" s="30" t="str">
        <x:v>Mit Arbeitsschutz festzulegen</x:v>
      </x:c>
      <x:c r="M14" s="12"/>
      <x:c r="N14" s="12"/>
      <x:c r="O14" s="13" t="str">
        <x:f>IF(A14="","",IF(OR(ISBLANK(M14),ISBLANK(N14),L14&lt;&gt;"ISP seguridad 1-2-4"),"Ausstehend",IF(OR(AND(M14&lt;&gt;1,M14&lt;&gt;2,M14&lt;&gt;4),AND(N14&lt;&gt;1,N14&lt;&gt;2,N14&lt;&gt;4)),"P/C prüfen",M14*N14)))</x:f>
        <x:v>Ausstehend</x:v>
      </x:c>
      <x:c r="P14" s="13" t="str">
        <x:f>IF(A14="","",IF(ISNUMBER(O14),IF(O14&lt;=2,"Tolerierbar",IF(O14=4,IF(AND(M14=1,N14=4),"Moderado: revisar P1/C4","Mäßig"),IF(O14=8,"Bedeutend","Nicht tolerierbar"))),"Mit Arbeitsschutz bewerten"))</x:f>
        <x:v>Mit Arbeitsschutz bewerten</x:v>
      </x:c>
      <x:c r="Q14" s="30" t="str">
        <x:v>Vorgeschlagen</x:v>
      </x:c>
      <x:c r="R14" s="30" t="str">
        <x:v>Ausstehend</x:v>
      </x:c>
      <x:c r="S14" s="30" t="str">
        <x:v>Mit dem Team abgleichen und fachlich prüfen</x:v>
      </x:c>
      <x:c r="T14" s="12" t="str">
        <x:v>ACT-007</x:v>
      </x:c>
      <x:c r="U14" s="30" t="str">
        <x:v>DS44 / ISP-Leitfaden 2024</x:v>
      </x:c>
      <x:c r="V14" s="12"/>
      <x:c r="W14" s="14"/>
      <x:c r="X14" s="30" t="str">
        <x:v>Vorgeschlagen</x:v>
      </x:c>
      <x:c r="Y14" s="12"/>
      <x:c r="Z14" s="30" t="str">
        <x:v>Fiktiver Standort Bahía Puelche</x:v>
      </x:c>
      <x:c r="AA14" s="30" t="str">
        <x:v>Fiktives Beispielszenario</x:v>
      </x:c>
    </x:row>
    <x:row r="15" ht="100" customHeight="1">
      <x:c r="A15" s="12" t="str">
        <x:v>SEG-DEMO-008</x:v>
      </x:c>
      <x:c r="B15" s="30" t="str">
        <x:v>Produktion</x:v>
      </x:c>
      <x:c r="C15" s="30" t="str">
        <x:v>Verendete Fische entfernen</x:v>
      </x:c>
      <x:c r="D15" s="30" t="str">
        <x:v>Exposition und Handhabung zu erfassen</x:v>
      </x:c>
      <x:c r="E15" s="30" t="str">
        <x:v>Kontakt mit Einwirkungen und Überlastung zu bewerten</x:v>
      </x:c>
      <x:c r="F15" s="30" t="str">
        <x:v>Zu erfassen</x:v>
      </x:c>
      <x:c r="G15" s="12"/>
      <x:c r="H15" s="30" t="str">
        <x:v>Realer Ort, Personen und Bedingungen zu bestätigen</x:v>
      </x:c>
      <x:c r="I15" s="30" t="str">
        <x:v>Handhabung, Einwirkungen, Hygiene und autorisierte Abläufe mit Arbeitsschutz erfassen.</x:v>
      </x:c>
      <x:c r="J15" s="12"/>
      <x:c r="K15" s="12"/>
      <x:c r="L15" s="30" t="str">
        <x:v>Mit Arbeitsschutz festzulegen</x:v>
      </x:c>
      <x:c r="M15" s="12"/>
      <x:c r="N15" s="12"/>
      <x:c r="O15" s="13" t="str">
        <x:f>IF(A15="","",IF(OR(ISBLANK(M15),ISBLANK(N15),L15&lt;&gt;"ISP seguridad 1-2-4"),"Ausstehend",IF(OR(AND(M15&lt;&gt;1,M15&lt;&gt;2,M15&lt;&gt;4),AND(N15&lt;&gt;1,N15&lt;&gt;2,N15&lt;&gt;4)),"P/C prüfen",M15*N15)))</x:f>
        <x:v>Ausstehend</x:v>
      </x:c>
      <x:c r="P15" s="13" t="str">
        <x:f>IF(A15="","",IF(ISNUMBER(O15),IF(O15&lt;=2,"Tolerierbar",IF(O15=4,IF(AND(M15=1,N15=4),"Moderado: revisar P1/C4","Mäßig"),IF(O15=8,"Bedeutend","Nicht tolerierbar"))),"Mit Arbeitsschutz bewerten"))</x:f>
        <x:v>Mit Arbeitsschutz bewerten</x:v>
      </x:c>
      <x:c r="Q15" s="30" t="str">
        <x:v>Vorgeschlagen</x:v>
      </x:c>
      <x:c r="R15" s="30" t="str">
        <x:v>Ausstehend</x:v>
      </x:c>
      <x:c r="S15" s="30" t="str">
        <x:v>Mit dem Team abgleichen und fachlich prüfen</x:v>
      </x:c>
      <x:c r="T15" s="12" t="str">
        <x:v>ACT-008</x:v>
      </x:c>
      <x:c r="U15" s="30" t="str">
        <x:v>DS44 / ISP-Leitfaden 2024</x:v>
      </x:c>
      <x:c r="V15" s="12"/>
      <x:c r="W15" s="14"/>
      <x:c r="X15" s="30" t="str">
        <x:v>Vorgeschlagen</x:v>
      </x:c>
      <x:c r="Y15" s="12"/>
      <x:c r="Z15" s="30" t="str">
        <x:v>Fiktiver Standort Bahía Puelche</x:v>
      </x:c>
      <x:c r="AA15" s="30" t="str">
        <x:v>Fiktives Beispielszenario</x:v>
      </x:c>
    </x:row>
    <x:row r="16" ht="100" customHeight="1">
      <x:c r="A16" s="12" t="str">
        <x:v>SEG-DEMO-009</x:v>
      </x:c>
      <x:c r="B16" s="30" t="str">
        <x:v>Fachunterstützung</x:v>
      </x:c>
      <x:c r="C16" s="30" t="str">
        <x:v>Mit Taucharbeiten koordinieren</x:v>
      </x:c>
      <x:c r="D16" s="30" t="str">
        <x:v>Wechselwirkungen zwischen Abläufen zu erfassen</x:v>
      </x:c>
      <x:c r="E16" s="30" t="str">
        <x:v>Kritische Exposition von Fachpersonal</x:v>
      </x:c>
      <x:c r="F16" s="30" t="str">
        <x:v>Zu erfassen</x:v>
      </x:c>
      <x:c r="G16" s="12"/>
      <x:c r="H16" s="30" t="str">
        <x:v>Realer Ort, Personen und Bedingungen zu bestätigen</x:v>
      </x:c>
      <x:c r="I16" s="30" t="str">
        <x:v>Planung, Kompetenzen, geltende Anforderungen und Trennung der Abläufe mit zuständigen Fachpersonen prüfen.</x:v>
      </x:c>
      <x:c r="J16" s="12"/>
      <x:c r="K16" s="12"/>
      <x:c r="L16" s="30" t="str">
        <x:v>Mit Arbeitsschutz festzulegen</x:v>
      </x:c>
      <x:c r="M16" s="12"/>
      <x:c r="N16" s="12"/>
      <x:c r="O16" s="13" t="str">
        <x:f>IF(A16="","",IF(OR(ISBLANK(M16),ISBLANK(N16),L16&lt;&gt;"ISP seguridad 1-2-4"),"Ausstehend",IF(OR(AND(M16&lt;&gt;1,M16&lt;&gt;2,M16&lt;&gt;4),AND(N16&lt;&gt;1,N16&lt;&gt;2,N16&lt;&gt;4)),"P/C prüfen",M16*N16)))</x:f>
        <x:v>Ausstehend</x:v>
      </x:c>
      <x:c r="P16" s="13" t="str">
        <x:f>IF(A16="","",IF(ISNUMBER(O16),IF(O16&lt;=2,"Tolerierbar",IF(O16=4,IF(AND(M16=1,N16=4),"Moderado: revisar P1/C4","Mäßig"),IF(O16=8,"Bedeutend","Nicht tolerierbar"))),"Mit Arbeitsschutz bewerten"))</x:f>
        <x:v>Mit Arbeitsschutz bewerten</x:v>
      </x:c>
      <x:c r="Q16" s="30" t="str">
        <x:v>Vorgeschlagen</x:v>
      </x:c>
      <x:c r="R16" s="30" t="str">
        <x:v>Ausstehend</x:v>
      </x:c>
      <x:c r="S16" s="30" t="str">
        <x:v>Mit dem Team abgleichen und fachlich prüfen</x:v>
      </x:c>
      <x:c r="T16" s="12" t="str">
        <x:v>ACT-009</x:v>
      </x:c>
      <x:c r="U16" s="30" t="str">
        <x:v>DS44 / ISP-Leitfaden 2024</x:v>
      </x:c>
      <x:c r="V16" s="12"/>
      <x:c r="W16" s="14"/>
      <x:c r="X16" s="30" t="str">
        <x:v>Vorgeschlagen</x:v>
      </x:c>
      <x:c r="Y16" s="12"/>
      <x:c r="Z16" s="30" t="str">
        <x:v>Fiktiver Standort Bahía Puelche</x:v>
      </x:c>
      <x:c r="AA16" s="30" t="str">
        <x:v>Fiktives Beispielszenario</x:v>
      </x:c>
    </x:row>
    <x:row r="17" ht="100" customHeight="1">
      <x:c r="A17" s="12" t="str">
        <x:v>SEG-DEMO-010</x:v>
      </x:c>
      <x:c r="B17" s="30" t="str">
        <x:v>Fachunterstützung</x:v>
      </x:c>
      <x:c r="C17" s="30" t="str">
        <x:v>Lärm und Lastenhandhabung</x:v>
      </x:c>
      <x:c r="D17" s="30" t="str">
        <x:v>Lärmexposition und körperliche Belastung zu messen</x:v>
      </x:c>
      <x:c r="E17" s="30" t="str">
        <x:v>Hör- oder Muskel-Skelett-Schäden zu bewerten</x:v>
      </x:c>
      <x:c r="F17" s="30" t="str">
        <x:v>Zu erfassen</x:v>
      </x:c>
      <x:c r="G17" s="12"/>
      <x:c r="H17" s="30" t="str">
        <x:v>Realer Ort, Personen und Bedingungen zu bestätigen</x:v>
      </x:c>
      <x:c r="I17" s="30" t="str">
        <x:v>Exposition ermitteln und geeignete spezifische Methoden der Arbeitshygiene und Ergonomie anwenden.</x:v>
      </x:c>
      <x:c r="J17" s="12"/>
      <x:c r="K17" s="12"/>
      <x:c r="L17" s="30" t="str">
        <x:v>Mit Arbeitsschutz festzulegen</x:v>
      </x:c>
      <x:c r="M17" s="12"/>
      <x:c r="N17" s="12"/>
      <x:c r="O17" s="13" t="str">
        <x:f>IF(A17="","",IF(OR(ISBLANK(M17),ISBLANK(N17),L17&lt;&gt;"ISP seguridad 1-2-4"),"Ausstehend",IF(OR(AND(M17&lt;&gt;1,M17&lt;&gt;2,M17&lt;&gt;4),AND(N17&lt;&gt;1,N17&lt;&gt;2,N17&lt;&gt;4)),"P/C prüfen",M17*N17)))</x:f>
        <x:v>Ausstehend</x:v>
      </x:c>
      <x:c r="P17" s="13" t="str">
        <x:f>IF(A17="","",IF(ISNUMBER(O17),IF(O17&lt;=2,"Tolerierbar",IF(O17=4,IF(AND(M17=1,N17=4),"Moderado: revisar P1/C4","Mäßig"),IF(O17=8,"Bedeutend","Nicht tolerierbar"))),"Mit Arbeitsschutz bewerten"))</x:f>
        <x:v>Mit Arbeitsschutz bewerten</x:v>
      </x:c>
      <x:c r="Q17" s="30" t="str">
        <x:v>Vorgeschlagen</x:v>
      </x:c>
      <x:c r="R17" s="30" t="str">
        <x:v>Ausstehend</x:v>
      </x:c>
      <x:c r="S17" s="30" t="str">
        <x:v>Mit dem Team abgleichen und fachlich prüfen</x:v>
      </x:c>
      <x:c r="T17" s="12" t="str">
        <x:v>ACT-010</x:v>
      </x:c>
      <x:c r="U17" s="30" t="str">
        <x:v>DS44 / ISP-Leitfaden 2024</x:v>
      </x:c>
      <x:c r="V17" s="12"/>
      <x:c r="W17" s="14"/>
      <x:c r="X17" s="30" t="str">
        <x:v>Vorgeschlagen</x:v>
      </x:c>
      <x:c r="Y17" s="12"/>
      <x:c r="Z17" s="30" t="str">
        <x:v>Fiktiver Standort Bahía Puelche</x:v>
      </x:c>
      <x:c r="AA17" s="30" t="str">
        <x:v>Fiktives Beispielszenario</x:v>
      </x:c>
    </x:row>
    <x:row r="18" ht="100" customHeight="1">
      <x:c r="A18" s="12" t="str">
        <x:v>SEG-DEMO-011</x:v>
      </x:c>
      <x:c r="B18" s="30" t="str">
        <x:v>Menschen</x:v>
      </x:c>
      <x:c r="C18" s="30" t="str">
        <x:v>Schichtübergabe</x:v>
      </x:c>
      <x:c r="D18" s="30" t="str">
        <x:v>Kritische Informationen und Belastung zu prüfen</x:v>
      </x:c>
      <x:c r="E18" s="30" t="str">
        <x:v>Kritische Auslassung, Fehler oder Ermüdung zu bewerten</x:v>
      </x:c>
      <x:c r="F18" s="30" t="str">
        <x:v>Zu erfassen</x:v>
      </x:c>
      <x:c r="G18" s="12"/>
      <x:c r="H18" s="30" t="str">
        <x:v>Realer Ort, Personen und Bedingungen zu bestätigen</x:v>
      </x:c>
      <x:c r="I18" s="30" t="str">
        <x:v>Übergabe, kritische Informationen, Pausen und tatsächliche Belastung mit dem Team prüfen.</x:v>
      </x:c>
      <x:c r="J18" s="12"/>
      <x:c r="K18" s="12"/>
      <x:c r="L18" s="30" t="str">
        <x:v>Mit Arbeitsschutz festzulegen</x:v>
      </x:c>
      <x:c r="M18" s="12"/>
      <x:c r="N18" s="12"/>
      <x:c r="O18" s="13" t="str">
        <x:f>IF(A18="","",IF(OR(ISBLANK(M18),ISBLANK(N18),L18&lt;&gt;"ISP seguridad 1-2-4"),"Ausstehend",IF(OR(AND(M18&lt;&gt;1,M18&lt;&gt;2,M18&lt;&gt;4),AND(N18&lt;&gt;1,N18&lt;&gt;2,N18&lt;&gt;4)),"P/C prüfen",M18*N18)))</x:f>
        <x:v>Ausstehend</x:v>
      </x:c>
      <x:c r="P18" s="13" t="str">
        <x:f>IF(A18="","",IF(ISNUMBER(O18),IF(O18&lt;=2,"Tolerierbar",IF(O18=4,IF(AND(M18=1,N18=4),"Moderado: revisar P1/C4","Mäßig"),IF(O18=8,"Bedeutend","Nicht tolerierbar"))),"Mit Arbeitsschutz bewerten"))</x:f>
        <x:v>Mit Arbeitsschutz bewerten</x:v>
      </x:c>
      <x:c r="Q18" s="30" t="str">
        <x:v>Vorgeschlagen</x:v>
      </x:c>
      <x:c r="R18" s="30" t="str">
        <x:v>Ausstehend</x:v>
      </x:c>
      <x:c r="S18" s="30" t="str">
        <x:v>Mit dem Team abgleichen und fachlich prüfen</x:v>
      </x:c>
      <x:c r="T18" s="12" t="str">
        <x:v>ACT-011</x:v>
      </x:c>
      <x:c r="U18" s="30" t="str">
        <x:v>DS44 / ISP-Leitfaden 2024</x:v>
      </x:c>
      <x:c r="V18" s="12"/>
      <x:c r="W18" s="14"/>
      <x:c r="X18" s="30" t="str">
        <x:v>Vorgeschlagen</x:v>
      </x:c>
      <x:c r="Y18" s="12"/>
      <x:c r="Z18" s="30" t="str">
        <x:v>Fiktiver Standort Bahía Puelche</x:v>
      </x:c>
      <x:c r="AA18" s="30" t="str">
        <x:v>Fiktives Beispielszenario</x:v>
      </x:c>
    </x:row>
    <x:row r="19" ht="100" customHeight="1">
      <x:c r="A19" s="12" t="str">
        <x:v>SEG-DEMO-012</x:v>
      </x:c>
      <x:c r="B19" s="30" t="str">
        <x:v>Menschen</x:v>
      </x:c>
      <x:c r="C19" s="30" t="str">
        <x:v>Notfallreaktion</x:v>
      </x:c>
      <x:c r="D19" s="30" t="str">
        <x:v>Vorbereitung und Koordination zu prüfen</x:v>
      </x:c>
      <x:c r="E19" s="30" t="str">
        <x:v>Verspätete oder unkoordinierte Reaktion</x:v>
      </x:c>
      <x:c r="F19" s="30" t="str">
        <x:v>Zu erfassen</x:v>
      </x:c>
      <x:c r="G19" s="12"/>
      <x:c r="H19" s="30" t="str">
        <x:v>Realer Ort, Personen und Bedingungen zu bestätigen</x:v>
      </x:c>
      <x:c r="I19" s="30" t="str">
        <x:v>Bedrohungen, geltenden Plan, Ressourcen, Koordination und Übungen mit zuständigen Fachpersonen prüfen.</x:v>
      </x:c>
      <x:c r="J19" s="12"/>
      <x:c r="K19" s="12"/>
      <x:c r="L19" s="30" t="str">
        <x:v>Mit Arbeitsschutz festzulegen</x:v>
      </x:c>
      <x:c r="M19" s="12"/>
      <x:c r="N19" s="12"/>
      <x:c r="O19" s="13" t="str">
        <x:f>IF(A19="","",IF(OR(ISBLANK(M19),ISBLANK(N19),L19&lt;&gt;"ISP seguridad 1-2-4"),"Ausstehend",IF(OR(AND(M19&lt;&gt;1,M19&lt;&gt;2,M19&lt;&gt;4),AND(N19&lt;&gt;1,N19&lt;&gt;2,N19&lt;&gt;4)),"P/C prüfen",M19*N19)))</x:f>
        <x:v>Ausstehend</x:v>
      </x:c>
      <x:c r="P19" s="13" t="str">
        <x:f>IF(A19="","",IF(ISNUMBER(O19),IF(O19&lt;=2,"Tolerierbar",IF(O19=4,IF(AND(M19=1,N19=4),"Moderado: revisar P1/C4","Mäßig"),IF(O19=8,"Bedeutend","Nicht tolerierbar"))),"Mit Arbeitsschutz bewerten"))</x:f>
        <x:v>Mit Arbeitsschutz bewerten</x:v>
      </x:c>
      <x:c r="Q19" s="30" t="str">
        <x:v>Vorgeschlagen</x:v>
      </x:c>
      <x:c r="R19" s="30" t="str">
        <x:v>Ausstehend</x:v>
      </x:c>
      <x:c r="S19" s="30" t="str">
        <x:v>Mit dem Team abgleichen und fachlich prüfen</x:v>
      </x:c>
      <x:c r="T19" s="12" t="str">
        <x:v>ACT-012</x:v>
      </x:c>
      <x:c r="U19" s="30" t="str">
        <x:v>DS44 / ISP-Leitfaden 2024</x:v>
      </x:c>
      <x:c r="V19" s="12"/>
      <x:c r="W19" s="14"/>
      <x:c r="X19" s="30" t="str">
        <x:v>Vorgeschlagen</x:v>
      </x:c>
      <x:c r="Y19" s="12"/>
      <x:c r="Z19" s="30" t="str">
        <x:v>Fiktiver Standort Bahía Puelche</x:v>
      </x:c>
      <x:c r="AA19" s="30" t="str">
        <x:v>Fiktives Beispielszenario</x:v>
      </x:c>
    </x:row>
    <x:row r="20" ht="2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3"/>
      <x:c r="P20" s="13"/>
      <x:c r="Q20" s="12"/>
      <x:c r="R20" s="12"/>
      <x:c r="S20" s="12"/>
      <x:c r="T20" s="12"/>
      <x:c r="U20" s="12"/>
      <x:c r="V20" s="12"/>
      <x:c r="W20" s="14"/>
      <x:c r="X20" s="12"/>
      <x:c r="Y20" s="12"/>
      <x:c r="Z20" s="12"/>
      <x:c r="AA20" s="12"/>
    </x:row>
    <x:row r="21" ht="24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3"/>
      <x:c r="P21" s="13"/>
      <x:c r="Q21" s="12"/>
      <x:c r="R21" s="12"/>
      <x:c r="S21" s="12"/>
      <x:c r="T21" s="12"/>
      <x:c r="U21" s="12"/>
      <x:c r="V21" s="12"/>
      <x:c r="W21" s="14"/>
      <x:c r="X21" s="12"/>
      <x:c r="Y21" s="12"/>
      <x:c r="Z21" s="12"/>
      <x:c r="AA21" s="12"/>
    </x:row>
    <x:row r="22" ht="2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3"/>
      <x:c r="P22" s="13"/>
      <x:c r="Q22" s="12"/>
      <x:c r="R22" s="12"/>
      <x:c r="S22" s="12"/>
      <x:c r="T22" s="12"/>
      <x:c r="U22" s="12"/>
      <x:c r="V22" s="12"/>
      <x:c r="W22" s="14"/>
      <x:c r="X22" s="12"/>
      <x:c r="Y22" s="12"/>
      <x:c r="Z22" s="12"/>
      <x:c r="AA22" s="12"/>
    </x:row>
    <x:row r="23" ht="24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3"/>
      <x:c r="P23" s="13"/>
      <x:c r="Q23" s="12"/>
      <x:c r="R23" s="12"/>
      <x:c r="S23" s="12"/>
      <x:c r="T23" s="12"/>
      <x:c r="U23" s="12"/>
      <x:c r="V23" s="12"/>
      <x:c r="W23" s="14"/>
      <x:c r="X23" s="12"/>
      <x:c r="Y23" s="12"/>
      <x:c r="Z23" s="12"/>
      <x:c r="AA23" s="12"/>
    </x:row>
    <x:row r="24" ht="2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3"/>
      <x:c r="P24" s="13"/>
      <x:c r="Q24" s="12"/>
      <x:c r="R24" s="12"/>
      <x:c r="S24" s="12"/>
      <x:c r="T24" s="12"/>
      <x:c r="U24" s="12"/>
      <x:c r="V24" s="12"/>
      <x:c r="W24" s="14"/>
      <x:c r="X24" s="12"/>
      <x:c r="Y24" s="12"/>
      <x:c r="Z24" s="12"/>
      <x:c r="AA24" s="12"/>
    </x:row>
    <x:row r="25" ht="24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3"/>
      <x:c r="P25" s="13"/>
      <x:c r="Q25" s="12"/>
      <x:c r="R25" s="12"/>
      <x:c r="S25" s="12"/>
      <x:c r="T25" s="12"/>
      <x:c r="U25" s="12"/>
      <x:c r="V25" s="12"/>
      <x:c r="W25" s="14"/>
      <x:c r="X25" s="12"/>
      <x:c r="Y25" s="12"/>
      <x:c r="Z25" s="12"/>
      <x:c r="AA25" s="12"/>
    </x:row>
    <x:row r="26" ht="2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3"/>
      <x:c r="P26" s="13"/>
      <x:c r="Q26" s="12"/>
      <x:c r="R26" s="12"/>
      <x:c r="S26" s="12"/>
      <x:c r="T26" s="12"/>
      <x:c r="U26" s="12"/>
      <x:c r="V26" s="12"/>
      <x:c r="W26" s="14"/>
      <x:c r="X26" s="12"/>
      <x:c r="Y26" s="12"/>
      <x:c r="Z26" s="12"/>
      <x:c r="AA26" s="12"/>
    </x:row>
    <x:row r="27" ht="24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3"/>
      <x:c r="P27" s="13"/>
      <x:c r="Q27" s="12"/>
      <x:c r="R27" s="12"/>
      <x:c r="S27" s="12"/>
      <x:c r="T27" s="12"/>
      <x:c r="U27" s="12"/>
      <x:c r="V27" s="12"/>
      <x:c r="W27" s="14"/>
      <x:c r="X27" s="12"/>
      <x:c r="Y27" s="12"/>
      <x:c r="Z27" s="12"/>
      <x:c r="AA27" s="12"/>
    </x:row>
    <x:row r="28" ht="24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3"/>
      <x:c r="P28" s="13"/>
      <x:c r="Q28" s="12"/>
      <x:c r="R28" s="12"/>
      <x:c r="S28" s="12"/>
      <x:c r="T28" s="12"/>
      <x:c r="U28" s="12"/>
      <x:c r="V28" s="12"/>
      <x:c r="W28" s="14"/>
      <x:c r="X28" s="12"/>
      <x:c r="Y28" s="12"/>
      <x:c r="Z28" s="12"/>
      <x:c r="AA28" s="12"/>
    </x:row>
    <x:row r="29" ht="24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3"/>
      <x:c r="P29" s="13"/>
      <x:c r="Q29" s="12"/>
      <x:c r="R29" s="12"/>
      <x:c r="S29" s="12"/>
      <x:c r="T29" s="12"/>
      <x:c r="U29" s="12"/>
      <x:c r="V29" s="12"/>
      <x:c r="W29" s="14"/>
      <x:c r="X29" s="12"/>
      <x:c r="Y29" s="12"/>
      <x:c r="Z29" s="12"/>
      <x:c r="AA29" s="12"/>
    </x:row>
    <x:row r="30" ht="24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3"/>
      <x:c r="P30" s="13"/>
      <x:c r="Q30" s="12"/>
      <x:c r="R30" s="12"/>
      <x:c r="S30" s="12"/>
      <x:c r="T30" s="12"/>
      <x:c r="U30" s="12"/>
      <x:c r="V30" s="12"/>
      <x:c r="W30" s="14"/>
      <x:c r="X30" s="12"/>
      <x:c r="Y30" s="12"/>
      <x:c r="Z30" s="12"/>
      <x:c r="AA30" s="12"/>
    </x:row>
    <x:row r="31" ht="24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3"/>
      <x:c r="P31" s="13"/>
      <x:c r="Q31" s="12"/>
      <x:c r="R31" s="12"/>
      <x:c r="S31" s="12"/>
      <x:c r="T31" s="12"/>
      <x:c r="U31" s="12"/>
      <x:c r="V31" s="12"/>
      <x:c r="W31" s="14"/>
      <x:c r="X31" s="12"/>
      <x:c r="Y31" s="12"/>
      <x:c r="Z31" s="12"/>
      <x:c r="AA31" s="12"/>
    </x:row>
    <x:row r="32" ht="24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3"/>
      <x:c r="P32" s="13"/>
      <x:c r="Q32" s="12"/>
      <x:c r="R32" s="12"/>
      <x:c r="S32" s="12"/>
      <x:c r="T32" s="12"/>
      <x:c r="U32" s="12"/>
      <x:c r="V32" s="12"/>
      <x:c r="W32" s="14"/>
      <x:c r="X32" s="12"/>
      <x:c r="Y32" s="12"/>
      <x:c r="Z32" s="12"/>
      <x:c r="AA32" s="12"/>
    </x:row>
    <x:row r="33" ht="24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3"/>
      <x:c r="P33" s="13"/>
      <x:c r="Q33" s="12"/>
      <x:c r="R33" s="12"/>
      <x:c r="S33" s="12"/>
      <x:c r="T33" s="12"/>
      <x:c r="U33" s="12"/>
      <x:c r="V33" s="12"/>
      <x:c r="W33" s="14"/>
      <x:c r="X33" s="12"/>
      <x:c r="Y33" s="12"/>
      <x:c r="Z33" s="12"/>
      <x:c r="AA33" s="12"/>
    </x:row>
    <x:row r="34" ht="24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3"/>
      <x:c r="P34" s="13"/>
      <x:c r="Q34" s="12"/>
      <x:c r="R34" s="12"/>
      <x:c r="S34" s="12"/>
      <x:c r="T34" s="12"/>
      <x:c r="U34" s="12"/>
      <x:c r="V34" s="12"/>
      <x:c r="W34" s="14"/>
      <x:c r="X34" s="12"/>
      <x:c r="Y34" s="12"/>
      <x:c r="Z34" s="12"/>
      <x:c r="AA34" s="12"/>
    </x:row>
    <x:row r="35" ht="24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3"/>
      <x:c r="P35" s="13"/>
      <x:c r="Q35" s="12"/>
      <x:c r="R35" s="12"/>
      <x:c r="S35" s="12"/>
      <x:c r="T35" s="12"/>
      <x:c r="U35" s="12"/>
      <x:c r="V35" s="12"/>
      <x:c r="W35" s="14"/>
      <x:c r="X35" s="12"/>
      <x:c r="Y35" s="12"/>
      <x:c r="Z35" s="12"/>
      <x:c r="AA35" s="12"/>
    </x:row>
    <x:row r="36" ht="24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3"/>
      <x:c r="P36" s="13"/>
      <x:c r="Q36" s="12"/>
      <x:c r="R36" s="12"/>
      <x:c r="S36" s="12"/>
      <x:c r="T36" s="12"/>
      <x:c r="U36" s="12"/>
      <x:c r="V36" s="12"/>
      <x:c r="W36" s="14"/>
      <x:c r="X36" s="12"/>
      <x:c r="Y36" s="12"/>
      <x:c r="Z36" s="12"/>
      <x:c r="AA36" s="12"/>
    </x:row>
    <x:row r="37" ht="24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3"/>
      <x:c r="P37" s="13"/>
      <x:c r="Q37" s="12"/>
      <x:c r="R37" s="12"/>
      <x:c r="S37" s="12"/>
      <x:c r="T37" s="12"/>
      <x:c r="U37" s="12"/>
      <x:c r="V37" s="12"/>
      <x:c r="W37" s="14"/>
      <x:c r="X37" s="12"/>
      <x:c r="Y37" s="12"/>
      <x:c r="Z37" s="12"/>
      <x:c r="AA37" s="12"/>
    </x:row>
    <x:row r="38" ht="24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3"/>
      <x:c r="P38" s="13"/>
      <x:c r="Q38" s="12"/>
      <x:c r="R38" s="12"/>
      <x:c r="S38" s="12"/>
      <x:c r="T38" s="12"/>
      <x:c r="U38" s="12"/>
      <x:c r="V38" s="12"/>
      <x:c r="W38" s="14"/>
      <x:c r="X38" s="12"/>
      <x:c r="Y38" s="12"/>
      <x:c r="Z38" s="12"/>
      <x:c r="AA38" s="12"/>
    </x:row>
    <x:row r="39" ht="24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3"/>
      <x:c r="P39" s="13"/>
      <x:c r="Q39" s="12"/>
      <x:c r="R39" s="12"/>
      <x:c r="S39" s="12"/>
      <x:c r="T39" s="12"/>
      <x:c r="U39" s="12"/>
      <x:c r="V39" s="12"/>
      <x:c r="W39" s="14"/>
      <x:c r="X39" s="12"/>
      <x:c r="Y39" s="12"/>
      <x:c r="Z39" s="12"/>
      <x:c r="AA39" s="12"/>
    </x:row>
    <x:row r="40" ht="24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3"/>
      <x:c r="P40" s="13"/>
      <x:c r="Q40" s="12"/>
      <x:c r="R40" s="12"/>
      <x:c r="S40" s="12"/>
      <x:c r="T40" s="12"/>
      <x:c r="U40" s="12"/>
      <x:c r="V40" s="12"/>
      <x:c r="W40" s="14"/>
      <x:c r="X40" s="12"/>
      <x:c r="Y40" s="12"/>
      <x:c r="Z40" s="12"/>
      <x:c r="AA40" s="1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"Mit Arbeitsschutz festzulegen,ISP seguridad 1-2-4,Spezifische Methode offen"</x:formula1>
    </x:dataValidation>
    <x:dataValidation type="list" sqref="Q8:Q507">
      <x:formula1>"Vorgeschlagen,Entwurf,In Prüfung"</x:formula1>
    </x:dataValidation>
    <x:dataValidation type="list" sqref="R8:R507">
      <x:formula1>"Ausstehend,Änderungen erforderlich,Arbeitsschutzprüfung in Akte dokumentiert"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425a845e9e482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1"/>
      <x:c r="B2" s="25" t="str">
        <x:v>Mit der Aufgabe verknüpfte Maßnahmen</x:v>
      </x:c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1"/>
      <x:c r="B4" s="27" t="str">
        <x:v>Vorschläge ohne zugewiesene Zuständigkeit oder belegten Abschluss. Kein Ersatz für das Präventionsprogramm.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60" customHeight="1">
      <x:c r="A7" s="8" t="str">
        <x:v>Maßnahmen-ID</x:v>
      </x:c>
      <x:c r="B7" s="8" t="str">
        <x:v>Risiko-ID</x:v>
      </x:c>
      <x:c r="C7" s="8" t="str">
        <x:v>Vorgeschlagene Maßnahme</x:v>
      </x:c>
      <x:c r="D7" s="8" t="str">
        <x:v>Verantwortliche Person</x:v>
      </x:c>
      <x:c r="E7" s="8" t="str">
        <x:v>Zieltermin</x:v>
      </x:c>
      <x:c r="F7" s="8" t="str">
        <x:v>Status</x:v>
      </x:c>
      <x:c r="G7" s="8" t="str">
        <x:v>Nachweis</x:v>
      </x:c>
      <x:c r="H7" s="8" t="str">
        <x:v>Nächste Überprüfung</x:v>
      </x:c>
      <x:c r="I7" s="1"/>
    </x:row>
    <x:row r="8" ht="90" customHeight="1">
      <x:c r="A8" s="1" t="str">
        <x:v>ACT-001</x:v>
      </x:c>
      <x:c r="B8" s="1" t="str">
        <x:v>SEG-DEMO-001</x:v>
      </x:c>
      <x:c r="C8" s="30" t="str">
        <x:v>Zugang, Oberfläche, Schutz und Koordination mit autorisierten Personen prüfen.</x:v>
      </x:c>
      <x:c r="D8" s="12"/>
      <x:c r="E8" s="14"/>
      <x:c r="F8" s="30" t="str">
        <x:v>Ausstehend</x:v>
      </x:c>
      <x:c r="G8" s="12"/>
      <x:c r="H8" s="30" t="str">
        <x:v>Vor Ort mit Team und Arbeitsschutz prüfen</x:v>
      </x:c>
      <x:c r="I8" s="1"/>
    </x:row>
    <x:row r="9" ht="90" customHeight="1">
      <x:c r="A9" s="1" t="str">
        <x:v>ACT-002</x:v>
      </x:c>
      <x:c r="B9" s="1" t="str">
        <x:v>SEG-DEMO-002</x:v>
      </x:c>
      <x:c r="C9" s="30" t="str">
        <x:v>Wege, Beleuchtung, Ordnung und Bewegungsbedingungen prüfen.</x:v>
      </x:c>
      <x:c r="D9" s="12"/>
      <x:c r="E9" s="14"/>
      <x:c r="F9" s="30" t="str">
        <x:v>Ausstehend</x:v>
      </x:c>
      <x:c r="G9" s="12"/>
      <x:c r="H9" s="30" t="str">
        <x:v>Vor Ort mit Team und Arbeitsschutz prüfen</x:v>
      </x:c>
      <x:c r="I9" s="1"/>
    </x:row>
    <x:row r="10" ht="90" customHeight="1">
      <x:c r="A10" s="1" t="str">
        <x:v>ACT-003</x:v>
      </x:c>
      <x:c r="B10" s="1" t="str">
        <x:v>SEG-DEMO-003</x:v>
      </x:c>
      <x:c r="C10" s="30" t="str">
        <x:v>Koordination, Geräte, Zubehör und Ausschluss von Personen aus dem Manöverbereich prüfen.</x:v>
      </x:c>
      <x:c r="D10" s="12"/>
      <x:c r="E10" s="14"/>
      <x:c r="F10" s="30" t="str">
        <x:v>Ausstehend</x:v>
      </x:c>
      <x:c r="G10" s="12"/>
      <x:c r="H10" s="30" t="str">
        <x:v>Vor Ort mit Team und Arbeitsschutz prüfen</x:v>
      </x:c>
      <x:c r="I10" s="1"/>
    </x:row>
    <x:row r="11" ht="90" customHeight="1">
      <x:c r="A11" s="1" t="str">
        <x:v>ACT-004</x:v>
      </x:c>
      <x:c r="B11" s="1" t="str">
        <x:v>SEG-DEMO-004</x:v>
      </x:c>
      <x:c r="C11" s="30" t="str">
        <x:v>Manöver, Trennung, Kommunikation und Leinenzustand mit dem Team prüfen.</x:v>
      </x:c>
      <x:c r="D11" s="12"/>
      <x:c r="E11" s="14"/>
      <x:c r="F11" s="30" t="str">
        <x:v>Ausstehend</x:v>
      </x:c>
      <x:c r="G11" s="12"/>
      <x:c r="H11" s="30" t="str">
        <x:v>Vor Ort mit Team und Arbeitsschutz prüfen</x:v>
      </x:c>
      <x:c r="I11" s="1"/>
    </x:row>
    <x:row r="12" ht="90" customHeight="1">
      <x:c r="A12" s="1" t="str">
        <x:v>ACT-005</x:v>
      </x:c>
      <x:c r="B12" s="1" t="str">
        <x:v>SEG-DEMO-005</x:v>
      </x:c>
      <x:c r="C12" s="30" t="str">
        <x:v>Energien ermitteln; Trennung, Verriegelung und Prüfung mit autorisierten Fachkräften abgleichen.</x:v>
      </x:c>
      <x:c r="D12" s="12"/>
      <x:c r="E12" s="14"/>
      <x:c r="F12" s="30" t="str">
        <x:v>Ausstehend</x:v>
      </x:c>
      <x:c r="G12" s="12"/>
      <x:c r="H12" s="30" t="str">
        <x:v>Vor Ort mit Team und Arbeitsschutz prüfen</x:v>
      </x:c>
      <x:c r="I12" s="1"/>
    </x:row>
    <x:row r="13" ht="90" customHeight="1">
      <x:c r="A13" s="1" t="str">
        <x:v>ACT-006</x:v>
      </x:c>
      <x:c r="B13" s="1" t="str">
        <x:v>SEG-DEMO-006</x:v>
      </x:c>
      <x:c r="C13" s="30" t="str">
        <x:v>Werkzeugauswahl, Zustand, Schutz und Berechtigung prüfen.</x:v>
      </x:c>
      <x:c r="D13" s="12"/>
      <x:c r="E13" s="14"/>
      <x:c r="F13" s="30" t="str">
        <x:v>Ausstehend</x:v>
      </x:c>
      <x:c r="G13" s="12"/>
      <x:c r="H13" s="30" t="str">
        <x:v>Vor Ort mit Team und Arbeitsschutz prüfen</x:v>
      </x:c>
      <x:c r="I13" s="1"/>
    </x:row>
    <x:row r="14" ht="90" customHeight="1">
      <x:c r="A14" s="1" t="str">
        <x:v>ACT-007</x:v>
      </x:c>
      <x:c r="B14" s="1" t="str">
        <x:v>SEG-DEMO-007</x:v>
      </x:c>
      <x:c r="C14" s="30" t="str">
        <x:v>Zugänge, Schutzeinrichtungen, Koordination und Eingriffsmethode prüfen.</x:v>
      </x:c>
      <x:c r="D14" s="12"/>
      <x:c r="E14" s="14"/>
      <x:c r="F14" s="30" t="str">
        <x:v>Ausstehend</x:v>
      </x:c>
      <x:c r="G14" s="12"/>
      <x:c r="H14" s="30" t="str">
        <x:v>Vor Ort mit Team und Arbeitsschutz prüfen</x:v>
      </x:c>
      <x:c r="I14" s="1"/>
    </x:row>
    <x:row r="15" ht="90" customHeight="1">
      <x:c r="A15" s="1" t="str">
        <x:v>ACT-008</x:v>
      </x:c>
      <x:c r="B15" s="1" t="str">
        <x:v>SEG-DEMO-008</x:v>
      </x:c>
      <x:c r="C15" s="30" t="str">
        <x:v>Handhabung, Einwirkungen, Hygiene und autorisierte Abläufe mit Arbeitsschutz erfassen.</x:v>
      </x:c>
      <x:c r="D15" s="12"/>
      <x:c r="E15" s="14"/>
      <x:c r="F15" s="30" t="str">
        <x:v>Ausstehend</x:v>
      </x:c>
      <x:c r="G15" s="12"/>
      <x:c r="H15" s="30" t="str">
        <x:v>Vor Ort mit Team und Arbeitsschutz prüfen</x:v>
      </x:c>
      <x:c r="I15" s="1"/>
    </x:row>
    <x:row r="16" ht="90" customHeight="1">
      <x:c r="A16" s="1" t="str">
        <x:v>ACT-009</x:v>
      </x:c>
      <x:c r="B16" s="1" t="str">
        <x:v>SEG-DEMO-009</x:v>
      </x:c>
      <x:c r="C16" s="30" t="str">
        <x:v>Planung, Kompetenzen, geltende Anforderungen und Trennung der Abläufe mit zuständigen Fachpersonen prüfen.</x:v>
      </x:c>
      <x:c r="D16" s="12"/>
      <x:c r="E16" s="14"/>
      <x:c r="F16" s="30" t="str">
        <x:v>Ausstehend</x:v>
      </x:c>
      <x:c r="G16" s="12"/>
      <x:c r="H16" s="30" t="str">
        <x:v>Vor Ort mit Team und Arbeitsschutz prüfen</x:v>
      </x:c>
      <x:c r="I16" s="1"/>
    </x:row>
    <x:row r="17" ht="90" customHeight="1">
      <x:c r="A17" s="1" t="str">
        <x:v>ACT-010</x:v>
      </x:c>
      <x:c r="B17" s="1" t="str">
        <x:v>SEG-DEMO-010</x:v>
      </x:c>
      <x:c r="C17" s="30" t="str">
        <x:v>Exposition ermitteln und geeignete spezifische Methoden der Arbeitshygiene und Ergonomie anwenden.</x:v>
      </x:c>
      <x:c r="D17" s="12"/>
      <x:c r="E17" s="14"/>
      <x:c r="F17" s="30" t="str">
        <x:v>Ausstehend</x:v>
      </x:c>
      <x:c r="G17" s="12"/>
      <x:c r="H17" s="30" t="str">
        <x:v>Vor Ort mit Team und Arbeitsschutz prüfen</x:v>
      </x:c>
      <x:c r="I17" s="1"/>
    </x:row>
    <x:row r="18" ht="90" customHeight="1">
      <x:c r="A18" s="1" t="str">
        <x:v>ACT-011</x:v>
      </x:c>
      <x:c r="B18" s="1" t="str">
        <x:v>SEG-DEMO-011</x:v>
      </x:c>
      <x:c r="C18" s="30" t="str">
        <x:v>Übergabe, kritische Informationen, Pausen und tatsächliche Belastung mit dem Team prüfen.</x:v>
      </x:c>
      <x:c r="D18" s="12"/>
      <x:c r="E18" s="14"/>
      <x:c r="F18" s="30" t="str">
        <x:v>Ausstehend</x:v>
      </x:c>
      <x:c r="G18" s="12"/>
      <x:c r="H18" s="30" t="str">
        <x:v>Vor Ort mit Team und Arbeitsschutz prüfen</x:v>
      </x:c>
      <x:c r="I18" s="1"/>
    </x:row>
    <x:row r="19" ht="90" customHeight="1">
      <x:c r="A19" s="1" t="str">
        <x:v>ACT-012</x:v>
      </x:c>
      <x:c r="B19" s="1" t="str">
        <x:v>SEG-DEMO-012</x:v>
      </x:c>
      <x:c r="C19" s="30" t="str">
        <x:v>Bedrohungen, geltenden Plan, Ressourcen, Koordination und Übungen mit zuständigen Fachpersonen prüfen.</x:v>
      </x:c>
      <x:c r="D19" s="12"/>
      <x:c r="E19" s="14"/>
      <x:c r="F19" s="30" t="str">
        <x:v>Ausstehend</x:v>
      </x:c>
      <x:c r="G19" s="12"/>
      <x:c r="H19" s="30" t="str">
        <x:v>Vor Ort mit Team und Arbeitsschutz prüfen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  <x:tableParts count="1">
    <x:tablePart xmlns:r="http://schemas.openxmlformats.org/officeDocument/2006/relationships" r:id="R37ed53c5a60b4da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5" t="str">
        <x:v>Bewertungsübung · öffentliche ISP-Skala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/>
      <x:c r="B4" s="27" t="str">
        <x:v>Lehrsimulation. Diese Werte bewerten keine MIPER-Vorschläge und werden nicht als fachliche Prüfungen importiert.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/>
      <x:c r="B5" s="27" t="str">
        <x:v>Nur Sicherheit, Katastrophen und Notfälle. Andere Einwirkungen erfordern spezifische Methoden.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60" customHeight="1">
      <x:c r="A7" s="8" t="str">
        <x:v>Übungs-ID</x:v>
      </x:c>
      <x:c r="B7" s="8" t="str">
        <x:v>Fiktive Aufgabe</x:v>
      </x:c>
      <x:c r="C7" s="8" t="str">
        <x:v>P</x:v>
      </x:c>
      <x:c r="D7" s="8" t="str">
        <x:v>C</x:v>
      </x:c>
      <x:c r="E7" s="8" t="str">
        <x:v>VEP</x:v>
      </x:c>
      <x:c r="F7" s="8" t="str">
        <x:v>Kategorie</x:v>
      </x:c>
      <x:c r="G7" s="1"/>
      <x:c r="H7" s="1"/>
      <x:c r="I7" s="1"/>
      <x:c r="J7" s="1"/>
      <x:c r="K7" s="1"/>
      <x:c r="L7" s="1"/>
      <x:c r="M7" s="1"/>
      <x:c r="N7" s="1"/>
    </x:row>
    <x:row r="8" ht="32" customHeight="1">
      <x:c r="A8" s="1" t="str">
        <x:v>EJ-1</x:v>
      </x:c>
      <x:c r="B8" s="1" t="str">
        <x:v>Einstieg und Laufstege</x:v>
      </x:c>
      <x:c r="C8" s="12" t="n">
        <x:v>1</x:v>
      </x:c>
      <x:c r="D8" s="12" t="n">
        <x:v>4</x:v>
      </x:c>
      <x:c r="E8" s="1" t="n">
        <x:f>IF(OR(ISBLANK(C8),ISBLANK(D8)),"Ausstehend",IF(OR(AND(C8&lt;&gt;1,C8&lt;&gt;2,C8&lt;&gt;4),AND(D8&lt;&gt;1,D8&lt;&gt;2,D8&lt;&gt;4)),"P/C prüfen",C8*D8))</x:f>
        <x:v>4</x:v>
      </x:c>
      <x:c r="F8" s="1" t="str">
        <x:f>IF(ISNUMBER(E8),IF(E8&lt;=2,"Tolerierbar",IF(E8=4,"Mäßig",IF(E8=8,"Bedeutend","Nicht tolerierbar"))),"Ausstehend")</x:f>
        <x:v>Mäßig</x:v>
      </x:c>
      <x:c r="G8" s="1"/>
      <x:c r="H8" s="8" t="str">
        <x:v>P / C</x:v>
      </x:c>
      <x:c r="I8" s="8" t="n">
        <x:v>1</x:v>
      </x:c>
      <x:c r="J8" s="8" t="n">
        <x:v>2</x:v>
      </x:c>
      <x:c r="K8" s="8" t="n">
        <x:v>4</x:v>
      </x:c>
      <x:c r="L8" s="1"/>
      <x:c r="M8" s="1"/>
      <x:c r="N8" s="1"/>
    </x:row>
    <x:row r="9" ht="32" customHeight="1">
      <x:c r="A9" s="1" t="str">
        <x:v>EJ-2</x:v>
      </x:c>
      <x:c r="B9" s="27" t="str">
        <x:v>Wechsel zwischen Modulen</x:v>
      </x:c>
      <x:c r="C9" s="12" t="n">
        <x:v>2</x:v>
      </x:c>
      <x:c r="D9" s="12" t="n">
        <x:v>2</x:v>
      </x:c>
      <x:c r="E9" s="1" t="n">
        <x:f>IF(OR(ISBLANK(C9),ISBLANK(D9)),"Ausstehend",IF(OR(AND(C9&lt;&gt;1,C9&lt;&gt;2,C9&lt;&gt;4),AND(D9&lt;&gt;1,D9&lt;&gt;2,D9&lt;&gt;4)),"P/C prüfen",C9*D9))</x:f>
        <x:v>4</x:v>
      </x:c>
      <x:c r="F9" s="1" t="str">
        <x:f>IF(ISNUMBER(E9),IF(E9&lt;=2,"Tolerierbar",IF(E9=4,"Mäßig",IF(E9=8,"Bedeutend","Nicht tolerierbar"))),"Ausstehend")</x:f>
        <x:v>Mäßig</x:v>
      </x:c>
      <x:c r="G9" s="1"/>
      <x:c r="H9" s="1" t="n">
        <x:v>4</x:v>
      </x:c>
      <x:c r="I9" s="10" t="n">
        <x:f>COUNTIFS($C$8:$C$19,$H9,$D$8:$D$19,I$8)</x:f>
        <x:v>1</x:v>
      </x:c>
      <x:c r="J9" s="20" t="n">
        <x:f>COUNTIFS($C$8:$C$19,$H9,$D$8:$D$19,J$8)</x:f>
        <x:v>1</x:v>
      </x:c>
      <x:c r="K9" s="21" t="n">
        <x:f>COUNTIFS($C$8:$C$19,$H9,$D$8:$D$19,K$8)</x:f>
        <x:v>2</x:v>
      </x:c>
      <x:c r="L9" s="1"/>
      <x:c r="M9" s="1"/>
      <x:c r="N9" s="1"/>
    </x:row>
    <x:row r="10" ht="32" customHeight="1">
      <x:c r="A10" s="1" t="str">
        <x:v>EJ-3</x:v>
      </x:c>
      <x:c r="B10" s="27" t="str">
        <x:v>Netze heben</x:v>
      </x:c>
      <x:c r="C10" s="12" t="n">
        <x:v>4</x:v>
      </x:c>
      <x:c r="D10" s="12" t="n">
        <x:v>1</x:v>
      </x:c>
      <x:c r="E10" s="1" t="n">
        <x:f>IF(OR(ISBLANK(C10),ISBLANK(D10)),"Ausstehend",IF(OR(AND(C10&lt;&gt;1,C10&lt;&gt;2,C10&lt;&gt;4),AND(D10&lt;&gt;1,D10&lt;&gt;2,D10&lt;&gt;4)),"P/C prüfen",C10*D10))</x:f>
        <x:v>4</x:v>
      </x:c>
      <x:c r="F10" s="1" t="str">
        <x:f>IF(ISNUMBER(E10),IF(E10&lt;=2,"Tolerierbar",IF(E10=4,"Mäßig",IF(E10=8,"Bedeutend","Nicht tolerierbar"))),"Ausstehend")</x:f>
        <x:v>Mäßig</x:v>
      </x:c>
      <x:c r="G10" s="1"/>
      <x:c r="H10" s="1" t="n">
        <x:v>2</x:v>
      </x:c>
      <x:c r="I10" s="22" t="n">
        <x:f>COUNTIFS($C$8:$C$19,$H10,$D$8:$D$19,I$8)</x:f>
        <x:v>1</x:v>
      </x:c>
      <x:c r="J10" s="10" t="n">
        <x:f>COUNTIFS($C$8:$C$19,$H10,$D$8:$D$19,J$8)</x:f>
        <x:v>1</x:v>
      </x:c>
      <x:c r="K10" s="20" t="n">
        <x:f>COUNTIFS($C$8:$C$19,$H10,$D$8:$D$19,K$8)</x:f>
        <x:v>2</x:v>
      </x:c>
      <x:c r="L10" s="1"/>
      <x:c r="M10" s="1"/>
      <x:c r="N10" s="1"/>
    </x:row>
    <x:row r="11" ht="32" customHeight="1">
      <x:c r="A11" s="1" t="str">
        <x:v>EJ-4</x:v>
      </x:c>
      <x:c r="B11" s="27" t="str">
        <x:v>Festmachen und Leinen</x:v>
      </x:c>
      <x:c r="C11" s="12" t="n">
        <x:v>1</x:v>
      </x:c>
      <x:c r="D11" s="12" t="n">
        <x:v>4</x:v>
      </x:c>
      <x:c r="E11" s="1" t="n">
        <x:f>IF(OR(ISBLANK(C11),ISBLANK(D11)),"Ausstehend",IF(OR(AND(C11&lt;&gt;1,C11&lt;&gt;2,C11&lt;&gt;4),AND(D11&lt;&gt;1,D11&lt;&gt;2,D11&lt;&gt;4)),"P/C prüfen",C11*D11))</x:f>
        <x:v>4</x:v>
      </x:c>
      <x:c r="F11" s="1" t="str">
        <x:f>IF(ISNUMBER(E11),IF(E11&lt;=2,"Tolerierbar",IF(E11=4,"Mäßig",IF(E11=8,"Bedeutend","Nicht tolerierbar"))),"Ausstehend")</x:f>
        <x:v>Mäßig</x:v>
      </x:c>
      <x:c r="G11" s="1"/>
      <x:c r="H11" s="1" t="n">
        <x:v>1</x:v>
      </x:c>
      <x:c r="I11" s="22" t="n">
        <x:f>COUNTIFS($C$8:$C$19,$H11,$D$8:$D$19,I$8)</x:f>
        <x:v>1</x:v>
      </x:c>
      <x:c r="J11" s="22" t="n">
        <x:f>COUNTIFS($C$8:$C$19,$H11,$D$8:$D$19,J$8)</x:f>
        <x:v>1</x:v>
      </x:c>
      <x:c r="K11" s="10" t="n">
        <x:f>COUNTIFS($C$8:$C$19,$H11,$D$8:$D$19,K$8)</x:f>
        <x:v>2</x:v>
      </x:c>
      <x:c r="L11" s="1"/>
      <x:c r="M11" s="1"/>
      <x:c r="N11" s="1"/>
    </x:row>
    <x:row r="12" ht="32" customHeight="1">
      <x:c r="A12" s="1" t="str">
        <x:v>EJ-5</x:v>
      </x:c>
      <x:c r="B12" s="27" t="str">
        <x:v>Anlagen mit anliegender Energie</x:v>
      </x:c>
      <x:c r="C12" s="12" t="n">
        <x:v>2</x:v>
      </x:c>
      <x:c r="D12" s="12" t="n">
        <x:v>4</x:v>
      </x:c>
      <x:c r="E12" s="1" t="n">
        <x:f>IF(OR(ISBLANK(C12),ISBLANK(D12)),"Ausstehend",IF(OR(AND(C12&lt;&gt;1,C12&lt;&gt;2,C12&lt;&gt;4),AND(D12&lt;&gt;1,D12&lt;&gt;2,D12&lt;&gt;4)),"P/C prüfen",C12*D12))</x:f>
        <x:v>8</x:v>
      </x:c>
      <x:c r="F12" s="1" t="str">
        <x:f>IF(ISNUMBER(E12),IF(E12&lt;=2,"Tolerierbar",IF(E12=4,"Mäßig",IF(E12=8,"Bedeutend","Nicht tolerierbar"))),"Ausstehend")</x:f>
        <x:v>Bedeutend</x:v>
      </x:c>
      <x:c r="G12" s="1"/>
      <x:c r="H12" s="1"/>
      <x:c r="I12" s="1"/>
      <x:c r="J12" s="1"/>
      <x:c r="K12" s="1"/>
      <x:c r="L12" s="1"/>
      <x:c r="M12" s="1"/>
      <x:c r="N12" s="1"/>
    </x:row>
    <x:row r="13" ht="32" customHeight="1">
      <x:c r="A13" s="1" t="str">
        <x:v>EJ-6</x:v>
      </x:c>
      <x:c r="B13" s="27" t="str">
        <x:v>Werkzeuge verwenden</x:v>
      </x:c>
      <x:c r="C13" s="12" t="n">
        <x:v>4</x:v>
      </x:c>
      <x:c r="D13" s="12" t="n">
        <x:v>2</x:v>
      </x:c>
      <x:c r="E13" s="1" t="n">
        <x:f>IF(OR(ISBLANK(C13),ISBLANK(D13)),"Ausstehend",IF(OR(AND(C13&lt;&gt;1,C13&lt;&gt;2,C13&lt;&gt;4),AND(D13&lt;&gt;1,D13&lt;&gt;2,D13&lt;&gt;4)),"P/C prüfen",C13*D13))</x:f>
        <x:v>8</x:v>
      </x:c>
      <x:c r="F13" s="1" t="str">
        <x:f>IF(ISNUMBER(E13),IF(E13&lt;=2,"Tolerierbar",IF(E13=4,"Mäßig",IF(E13=8,"Bedeutend","Nicht tolerierbar"))),"Ausstehend")</x:f>
        <x:v>Bedeutend</x:v>
      </x:c>
      <x:c r="G13" s="1"/>
      <x:c r="H13" s="31" t="str">
        <x:v>Zelle</x:v>
      </x:c>
      <x:c r="I13" s="31" t="str">
        <x:v>Anzahl fiktiver Fälle</x:v>
      </x:c>
      <x:c r="J13" s="23"/>
      <x:c r="K13" s="23"/>
      <x:c r="L13" s="1"/>
      <x:c r="M13" s="1"/>
      <x:c r="N13" s="1"/>
    </x:row>
    <x:row r="14" ht="32" customHeight="1">
      <x:c r="A14" s="1" t="str">
        <x:v>EJ-7</x:v>
      </x:c>
      <x:c r="B14" s="27" t="str">
        <x:v>Fütterung und Anlagen</x:v>
      </x:c>
      <x:c r="C14" s="12" t="n">
        <x:v>1</x:v>
      </x:c>
      <x:c r="D14" s="12" t="n">
        <x:v>1</x:v>
      </x:c>
      <x:c r="E14" s="1" t="n">
        <x:f>IF(OR(ISBLANK(C14),ISBLANK(D14)),"Ausstehend",IF(OR(AND(C14&lt;&gt;1,C14&lt;&gt;2,C14&lt;&gt;4),AND(D14&lt;&gt;1,D14&lt;&gt;2,D14&lt;&gt;4)),"P/C prüfen",C14*D14))</x:f>
        <x:v>1</x:v>
      </x:c>
      <x:c r="F14" s="1" t="str">
        <x:f>IF(ISNUMBER(E14),IF(E14&lt;=2,"Tolerierbar",IF(E14=4,"Mäßig",IF(E14=8,"Bedeutend","Nicht tolerierbar"))),"Ausstehend")</x:f>
        <x:v>Tolerierbar</x:v>
      </x:c>
      <x:c r="G14" s="1"/>
      <x:c r="H14" s="31" t="str">
        <x:v>Farbe</x:v>
      </x:c>
      <x:c r="I14" s="31" t="str">
        <x:v>VEP-Kategorie am Schnittpunkt P × C</x:v>
      </x:c>
      <x:c r="J14" s="23"/>
      <x:c r="K14" s="23"/>
      <x:c r="L14" s="1"/>
      <x:c r="M14" s="1"/>
      <x:c r="N14" s="1"/>
    </x:row>
    <x:row r="15" ht="32" customHeight="1">
      <x:c r="A15" s="1" t="str">
        <x:v>EJ-8</x:v>
      </x:c>
      <x:c r="B15" s="27" t="str">
        <x:v>Verendete Fische entfernen</x:v>
      </x:c>
      <x:c r="C15" s="12" t="n">
        <x:v>2</x:v>
      </x:c>
      <x:c r="D15" s="12" t="n">
        <x:v>4</x:v>
      </x:c>
      <x:c r="E15" s="1" t="n">
        <x:f>IF(OR(ISBLANK(C15),ISBLANK(D15)),"Ausstehend",IF(OR(AND(C15&lt;&gt;1,C15&lt;&gt;2,C15&lt;&gt;4),AND(D15&lt;&gt;1,D15&lt;&gt;2,D15&lt;&gt;4)),"P/C prüfen",C15*D15))</x:f>
        <x:v>8</x:v>
      </x:c>
      <x:c r="F15" s="1" t="str">
        <x:f>IF(ISNUMBER(E15),IF(E15&lt;=2,"Tolerierbar",IF(E15=4,"Mäßig",IF(E15=8,"Bedeutend","Nicht tolerierbar"))),"Ausstehend")</x:f>
        <x:v>Bedeutend</x:v>
      </x:c>
      <x:c r="G15" s="1"/>
      <x:c r="H15" s="31" t="str">
        <x:v>Außerhalb des Umfangs</x:v>
      </x:c>
      <x:c r="I15" s="31" t="str">
        <x:v>Keine räumliche Standortkarte</x:v>
      </x:c>
      <x:c r="J15" s="23"/>
      <x:c r="K15" s="23"/>
      <x:c r="L15" s="1"/>
      <x:c r="M15" s="1"/>
      <x:c r="N15" s="1"/>
    </x:row>
    <x:row r="16" ht="32" customHeight="1">
      <x:c r="A16" s="1" t="str">
        <x:v>EJ-9</x:v>
      </x:c>
      <x:c r="B16" s="27" t="str">
        <x:v>Mit Taucharbeiten koordinieren</x:v>
      </x:c>
      <x:c r="C16" s="12" t="n">
        <x:v>4</x:v>
      </x:c>
      <x:c r="D16" s="12" t="n">
        <x:v>4</x:v>
      </x:c>
      <x:c r="E16" s="1" t="n">
        <x:f>IF(OR(ISBLANK(C16),ISBLANK(D16)),"Ausstehend",IF(OR(AND(C16&lt;&gt;1,C16&lt;&gt;2,C16&lt;&gt;4),AND(D16&lt;&gt;1,D16&lt;&gt;2,D16&lt;&gt;4)),"P/C prüfen",C16*D16))</x:f>
        <x:v>16</x:v>
      </x:c>
      <x:c r="F16" s="1" t="str">
        <x:f>IF(ISNUMBER(E16),IF(E16&lt;=2,"Tolerierbar",IF(E16=4,"Mäßig",IF(E16=8,"Bedeutend","Nicht tolerierbar"))),"Ausstehend")</x:f>
        <x:v>Nicht tolerierbar</x:v>
      </x:c>
      <x:c r="G16" s="1"/>
      <x:c r="H16" s="1"/>
      <x:c r="I16" s="1"/>
      <x:c r="J16" s="1"/>
      <x:c r="K16" s="1"/>
      <x:c r="L16" s="1"/>
      <x:c r="M16" s="1"/>
      <x:c r="N16" s="1"/>
    </x:row>
    <x:row r="17" ht="32" customHeight="1">
      <x:c r="A17" s="1" t="str">
        <x:v>EJ-10</x:v>
      </x:c>
      <x:c r="B17" s="27" t="str">
        <x:v>Lärm und Lastenhandhabung</x:v>
      </x:c>
      <x:c r="C17" s="12" t="n">
        <x:v>1</x:v>
      </x:c>
      <x:c r="D17" s="12" t="n">
        <x:v>2</x:v>
      </x:c>
      <x:c r="E17" s="1" t="n">
        <x:f>IF(OR(ISBLANK(C17),ISBLANK(D17)),"Ausstehend",IF(OR(AND(C17&lt;&gt;1,C17&lt;&gt;2,C17&lt;&gt;4),AND(D17&lt;&gt;1,D17&lt;&gt;2,D17&lt;&gt;4)),"P/C prüfen",C17*D17))</x:f>
        <x:v>2</x:v>
      </x:c>
      <x:c r="F17" s="1" t="str">
        <x:f>IF(ISNUMBER(E17),IF(E17&lt;=2,"Tolerierbar",IF(E17=4,"Mäßig",IF(E17=8,"Bedeutend","Nicht tolerierbar"))),"Ausstehend")</x:f>
        <x:v>Tolerierbar</x:v>
      </x:c>
      <x:c r="G17" s="1"/>
      <x:c r="H17" s="1"/>
      <x:c r="I17" s="1"/>
      <x:c r="J17" s="1"/>
      <x:c r="K17" s="1"/>
      <x:c r="L17" s="1"/>
      <x:c r="M17" s="1"/>
      <x:c r="N17" s="1"/>
    </x:row>
    <x:row r="18" ht="32" customHeight="1">
      <x:c r="A18" s="1" t="str">
        <x:v>EJ-11</x:v>
      </x:c>
      <x:c r="B18" s="27" t="str">
        <x:v>Schichtübergabe</x:v>
      </x:c>
      <x:c r="C18" s="12" t="n">
        <x:v>2</x:v>
      </x:c>
      <x:c r="D18" s="12" t="n">
        <x:v>1</x:v>
      </x:c>
      <x:c r="E18" s="1" t="n">
        <x:f>IF(OR(ISBLANK(C18),ISBLANK(D18)),"Ausstehend",IF(OR(AND(C18&lt;&gt;1,C18&lt;&gt;2,C18&lt;&gt;4),AND(D18&lt;&gt;1,D18&lt;&gt;2,D18&lt;&gt;4)),"P/C prüfen",C18*D18))</x:f>
        <x:v>2</x:v>
      </x:c>
      <x:c r="F18" s="1" t="str">
        <x:f>IF(ISNUMBER(E18),IF(E18&lt;=2,"Tolerierbar",IF(E18=4,"Mäßig",IF(E18=8,"Bedeutend","Nicht tolerierbar"))),"Ausstehend")</x:f>
        <x:v>Tolerierbar</x:v>
      </x:c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EJ-12</x:v>
      </x:c>
      <x:c r="B19" s="1" t="str">
        <x:v>Notfallreaktion</x:v>
      </x:c>
      <x:c r="C19" s="12" t="n">
        <x:v>4</x:v>
      </x:c>
      <x:c r="D19" s="12" t="n">
        <x:v>4</x:v>
      </x:c>
      <x:c r="E19" s="1" t="n">
        <x:f>IF(OR(ISBLANK(C19),ISBLANK(D19)),"Ausstehend",IF(OR(AND(C19&lt;&gt;1,C19&lt;&gt;2,C19&lt;&gt;4),AND(D19&lt;&gt;1,D19&lt;&gt;2,D19&lt;&gt;4)),"P/C prüfen",C19*D19))</x:f>
        <x:v>16</x:v>
      </x:c>
      <x:c r="F19" s="1" t="str">
        <x:f>IF(ISNUMBER(E19),IF(E19&lt;=2,"Tolerierbar",IF(E19=4,"Mäßig",IF(E19=8,"Bedeutend","Nicht tolerierbar"))),"Ausstehend")</x:f>
        <x:v>Nicht tolerierbar</x:v>
      </x:c>
      <x:c r="G19" s="1"/>
      <x:c r="H19" s="8" t="str">
        <x:v>Kategorie</x:v>
      </x:c>
      <x:c r="I19" s="8" t="str">
        <x:v>Fiktive Fälle</x:v>
      </x:c>
      <x:c r="J19" s="1"/>
      <x:c r="K19" s="1"/>
      <x:c r="L19" s="1"/>
      <x:c r="M19" s="1"/>
      <x:c r="N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27" t="str">
        <x:v>Tolerierbar</x:v>
      </x:c>
      <x:c r="I20" s="1" t="n">
        <x:f>COUNTIFS(F8:F19,H20)</x:f>
        <x:v>3</x:v>
      </x:c>
      <x:c r="J20" s="1"/>
      <x:c r="K20" s="1"/>
      <x:c r="L20" s="1"/>
      <x:c r="M20" s="1"/>
      <x:c r="N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27" t="str">
        <x:v>Mäßig</x:v>
      </x:c>
      <x:c r="I21" s="1" t="n">
        <x:f>COUNTIFS(F8:F19,H21)</x:f>
        <x:v>4</x:v>
      </x:c>
      <x:c r="J21" s="1"/>
      <x:c r="K21" s="1"/>
      <x:c r="L21" s="1"/>
      <x:c r="M21" s="1"/>
      <x:c r="N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27" t="str">
        <x:v>Bedeutend</x:v>
      </x:c>
      <x:c r="I22" s="1" t="n">
        <x:f>COUNTIFS(F8:F19,H22)</x:f>
        <x:v>3</x:v>
      </x:c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27" t="str">
        <x:v>Nicht tolerierbar</x:v>
      </x:c>
      <x:c r="I23" s="1" t="n">
        <x:f>COUNTIFS(F8:F19,H23)</x:f>
        <x:v>2</x:v>
      </x:c>
      <x:c r="J23" s="1"/>
      <x:c r="K23" s="1"/>
      <x:c r="L23" s="1"/>
      <x:c r="M23" s="1"/>
      <x:c r="N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841a5c59ec44439e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5" t="str">
        <x:v>Menschen und HIPER-Nutzen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/>
      <x:c r="C3" s="3"/>
      <x:c r="D3" s="3"/>
      <x:c r="E3" s="3"/>
      <x:c r="F3" s="3"/>
      <x:c r="G3" s="3"/>
      <x:c r="H3" s="3"/>
    </x:row>
    <x:row r="4" ht="23" customHeight="1">
      <x:c r="A4" s="1"/>
      <x:c r="B4" s="27" t="str">
        <x:v>Zu prüfende Gestaltungshypothesen. Die Wahl einer Perspektive verleiht keine Rechte.</x:v>
      </x:c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60" customHeight="1">
      <x:c r="A7" s="8" t="str">
        <x:v>Perspektive</x:v>
      </x:c>
      <x:c r="B7" s="8" t="str">
        <x:v>Bezug zum Kauf</x:v>
      </x:c>
      <x:c r="C7" s="8" t="str">
        <x:v>Problem</x:v>
      </x:c>
      <x:c r="D7" s="8" t="str">
        <x:v>Phase der Nutzung</x:v>
      </x:c>
      <x:c r="E7" s="8" t="str">
        <x:v>Nutzen</x:v>
      </x:c>
      <x:c r="F7" s="8" t="str">
        <x:v>Maßnahme</x:v>
      </x:c>
      <x:c r="G7" s="8" t="str">
        <x:v>Erwarteter Nachweis</x:v>
      </x:c>
      <x:c r="H7" s="8" t="str">
        <x:v>Datenschutz</x:v>
      </x:c>
    </x:row>
    <x:row r="8" ht="135" customHeight="1">
      <x:c r="A8" s="31" t="str">
        <x:v>Leitung</x:v>
      </x:c>
      <x:c r="B8" s="31" t="str">
        <x:v>Kann den Kauf mit ausdrücklicher Befugnis fördern oder entscheiden.</x:v>
      </x:c>
      <x:c r="C8" s="31" t="str">
        <x:v>Verstreute Matrizen, Vereinbarungen und offene Punkte erschweren Entscheidungen.</x:v>
      </x:c>
      <x:c r="D8" s="31" t="str">
        <x:v>Bei erstem Standort, Umfang und Ressourcen sowie später bei offenen Punkten.</x:v>
      </x:c>
      <x:c r="E8" s="31" t="str">
        <x:v>Aufgaben mit Handlungsbedarf, mögliche Hilfe und fehlende Nachweise in einer Referenzversion erkennen.</x:v>
      </x:c>
      <x:c r="F8" s="31" t="str">
        <x:v>Umfang der ersten Welle vorbereiten und Prüfgegenstand vereinbaren.</x:v>
      </x:c>
      <x:c r="G8" s="31" t="str">
        <x:v>Bestätigter Umfang durch Befugte; vereinbarter Standort und Kontingent; Versionsbericht mit offenen Punkten und bekannten oder offenen Zuständigkeiten.</x:v>
      </x:c>
      <x:c r="H8" s="31" t="str">
        <x:v>Nur autorisierte Informationen einsehen. Persönliche Reflexionen bleiben außerhalb von Leitungsberichten.</x:v>
      </x:c>
    </x:row>
    <x:row r="9" ht="135" customHeight="1">
      <x:c r="A9" s="31" t="str">
        <x:v>Sicherheit und Gesundheit bei der Arbeit</x:v>
      </x:c>
      <x:c r="B9" s="31" t="str">
        <x:v>Kann fachlichen Bedarf und Einführung fördern; Vertragsabschluss erfordert eigene Befugnis.</x:v>
      </x:c>
      <x:c r="C9" s="31" t="str">
        <x:v>Tabellenpflege, Aufgabenprüfung und Nachweissuche erzeugen Doppelarbeit und Versionssuche.</x:v>
      </x:c>
      <x:c r="D9" s="31" t="str">
        <x:v>Beim Importieren oder Erfassen von Aufgaben, bei Grundlagenvorschlägen und Änderungen.</x:v>
      </x:c>
      <x:c r="E9" s="31" t="str">
        <x:v>Aufgabe, Gefährdung, Maßnahme und Nachweis verbinden; Unbekanntes erhalten und Vorschlag, Version und Prüfung trennen.</x:v>
      </x:c>
      <x:c r="F9" s="31" t="str">
        <x:v>Matrix importieren oder Aufgaben erfassen und Vorschlag vor Nutzung prüfen.</x:v>
      </x:c>
      <x:c r="G9" s="31" t="str">
        <x:v>Importvorschau und Zuordnung; Herkunft und Version des Vorschlags; Abgleich und Prüfung mit Umfang und offenen Punkten.</x:v>
      </x:c>
      <x:c r="H9" s="31" t="str">
        <x:v>Nur notwendige Standortdaten nutzen. Keine für die Aufgabe unnötigen Gesundheits-, Identitäts- oder Personendaten hochladen.</x:v>
      </x:c>
    </x:row>
    <x:row r="10" ht="135" customHeight="1">
      <x:c r="A10" s="31" t="str">
        <x:v>Aufsicht</x:v>
      </x:c>
      <x:c r="B10" s="31" t="str">
        <x:v>Kann Prioritäten empfehlen und Einführung begleiten; die Rolle verleiht keine Kaufbefugnis.</x:v>
      </x:c>
      <x:c r="C10" s="31" t="str">
        <x:v>Vor Arbeitsbeginn wenig Zeit für klare Vereinbarungen, Unterstützung und offene Punkte.</x:v>
      </x:c>
      <x:c r="D10" s="31" t="str">
        <x:v>Vor Aufgaben, bei Übergaben und bei der Maßnahmenprüfung.</x:v>
      </x:c>
      <x:c r="E10" s="31" t="str">
        <x:v>Kurzes Gespräch in konkrete Vereinbarung, Zuständigkeit und offene oder durchgeführte Prüfung überführen.</x:v>
      </x:c>
      <x:c r="F10" s="31" t="str">
        <x:v>Kurzgespräch vorbereiten, Hindernisse anhören und Arbeitsvereinbarung prüfen.</x:v>
      </x:c>
      <x:c r="G10" s="31" t="str">
        <x:v>Vereinbarung vor Freigabe prüfen; Zuständigkeit und Termin vereinbart oder unbekannt; Betriebsnachweise von Spielantworten unterscheiden.</x:v>
      </x:c>
      <x:c r="H10" s="31" t="str">
        <x:v>Aufgabe und Hindernis erfassen, ohne Personen zu etikettieren oder Reflexionen als Leistungsbericht zu verwenden.</x:v>
      </x:c>
    </x:row>
    <x:row r="11" ht="135" customHeight="1">
      <x:c r="A11" s="31" t="str">
        <x:v>Beschäftigte</x:v>
      </x:c>
      <x:c r="B11" s="31" t="str">
        <x:v>Nutzende bringen Bedarf ein; Teilnahme bedeutet keine Kaufentscheidung.</x:v>
      </x:c>
      <x:c r="C11" s="31" t="str">
        <x:v>Die Matrix wirkt arbeitsfern; Möglichkeiten für Beobachtungen oder Fragen zu Maßnahmen sind unklar.</x:v>
      </x:c>
      <x:c r="D11" s="31" t="str">
        <x:v>Bei Arbeitsvorbereitung, Beobachtung von Änderungen oder Teamgesprächen.</x:v>
      </x:c>
      <x:c r="E11" s="31" t="str">
        <x:v>Verstehen, fragen, beobachten und geprüfte Informationen im berechtigten Umfang einsehen.</x:v>
      </x:c>
      <x:c r="F11" s="31" t="str">
        <x:v>Situation üben oder aufgabenbezogene Beobachtung erfassen.</x:v>
      </x:c>
      <x:c r="G11" s="31" t="str">
        <x:v>Beobachtung ohne unnötige Personendaten; Frage oder Unterstützungsbedarf; freiwillige Vereinbarung nur auf eigene Wahl teilen.</x:v>
      </x:c>
      <x:c r="H11" s="31" t="str">
        <x:v>Persönliche Reflexionen bleiben außerhalb von Teamberichten. Antworten erlauben keine Ableitung von Gesundheit, Müdigkeit, Verhalten oder Kompetenz.</x:v>
      </x:c>
    </x:row>
    <x:row r="12" ht="135" customHeight="1">
      <x:c r="A12" s="31" t="str">
        <x:v>Auftragnehmer und ihre Teams</x:v>
      </x:c>
      <x:c r="B12" s="31" t="str">
        <x:v>Können nach Vertrag an Kauf oder Anforderungen mitwirken; Vertragspartner nicht voraussetzen.</x:v>
      </x:c>
      <x:c r="C12" s="31" t="str">
        <x:v>Bei gemeinsamen Aufgaben können Umfang, Koordination und Nachweise je Organisation unklar bleiben.</x:v>
      </x:c>
      <x:c r="D12" s="31" t="str">
        <x:v>Vor Standortbeitritt, Aufgabenänderung oder teamübergreifender Übergabe.</x:v>
      </x:c>
      <x:c r="E12" s="31" t="str">
        <x:v>Aufgaben und Kooperationsgrenzen mit benanntem Zugang und aufgabenbezogenen Nachweisen klären.</x:v>
      </x:c>
      <x:c r="F12" s="31" t="str">
        <x:v>Umfang gemeinsamer Aufgaben und Nachweislieferanten vereinbaren.</x:v>
      </x:c>
      <x:c r="G12" s="31" t="str">
        <x:v>Expliziter Aufgaben- und Organisationsumfang; vereinbarte Verantwortung und Koordination; bewusst auf autorisierte Ressourcen begrenztes Teilen.</x:v>
      </x:c>
      <x:c r="H12" s="31" t="str">
        <x:v>Firmenzugehörigkeit oder gemeinsame Arbeit öffnet keine fremden Daten. Keine vollständigen Matrizen, Personallisten oder fremden Dateien kopieren.</x:v>
      </x:c>
    </x:row>
    <x:row r="13" ht="135" customHeight="1">
      <x:c r="A13" s="31" t="str">
        <x:v>Personal und Bildung</x:v>
      </x:c>
      <x:c r="B13" s="31" t="str">
        <x:v>Kann Bildungsbedarf einbringen und Einführung unterstützen; Kauf setzt ausdrückliche Befugnis voraus.</x:v>
      </x:c>
      <x:c r="C13" s="31" t="str">
        <x:v>Bildung und Arbeitsalltag verbinden, ohne Lernen zur Personenbewertung zu machen, ist schwierig.</x:v>
      </x:c>
      <x:c r="D13" s="31" t="str">
        <x:v>Bei Inhaltsvorbereitung, Gesprächsbegleitung und Materialverbesserung.</x:v>
      </x:c>
      <x:c r="E13" s="31" t="str">
        <x:v>Arbeitssituation mit Übung, Frage und nutzbarem Teamlernen verbinden.</x:v>
      </x:c>
      <x:c r="F13" s="31" t="str">
        <x:v>Gespräch vorbereiten sowie Klarheit und Zugänglichkeit des Materials prüfen.</x:v>
      </x:c>
      <x:c r="G13" s="31" t="str">
        <x:v>Inhalt und Kontext; Verständnis- oder Zugangshürden ohne Personenbezug; vereinbarte Material- oder Gesprächsverbesserung.</x:v>
      </x:c>
      <x:c r="H13" s="31" t="str">
        <x:v>Keine Ranglisten, Leistungsprofile oder Gesundheitsableitungen. Persönliche Reflexionen nicht in Leitungsberichte exportieren.</x:v>
      </x:c>
    </x:row>
    <x:row r="14" ht="135" customHeight="1">
      <x:c r="A14" s="31" t="str">
        <x:v>Audit und Gremium</x:v>
      </x:c>
      <x:c r="B14" s="31" t="str">
        <x:v>Kann Prüfkriterien und Nachverfolgung beitragen; Vertretung des Käufers nicht voraussetzen.</x:v>
      </x:c>
      <x:c r="C14" s="31" t="str">
        <x:v>Geprüfte Version, offene Punkte und Belege für Vereinbarungen sind schwer nachzuvollziehen.</x:v>
      </x:c>
      <x:c r="D14" s="31" t="str">
        <x:v>Bei Prüfvorbereitung, Historieneinsicht und Nachverfolgung von Vereinbarungen.</x:v>
      </x:c>
      <x:c r="E14" s="31" t="str">
        <x:v>Version und Herkunft prüfen, Vorschläge von Geprüftem trennen und offene Punkte ohne erweiterten Zugriff lesen.</x:v>
      </x:c>
      <x:c r="F14" s="31" t="str">
        <x:v>Bericht im autorisierten Umfang anfordern und Prüffragen festhalten.</x:v>
      </x:c>
      <x:c r="G14" s="31" t="str">
        <x:v>Version, Datum und Umfang; relevante Nachweise mit sichtbaren Unbekannten; Prüfergebnis und Grenzen dokumentiert.</x:v>
      </x:c>
      <x:c r="H14" s="31" t="str">
        <x:v>Nur notwendige autorisierte Informationen prüfen. Audit- oder Gremienrollen öffnen keine Reflexionen oder Daten anderer Standorte.</x:v>
      </x:c>
    </x:row>
    <x:row r="15" ht="135" customHeight="1">
      <x:c r="A15" s="31" t="str">
        <x:v>Gesprächsmoderation</x:v>
      </x:c>
      <x:c r="B15" s="31" t="str">
        <x:v>Eine autorisierte Person kann diese Funktion übernehmen; kein Amt und keine Kaufbefugnis.</x:v>
      </x:c>
      <x:c r="C15" s="31" t="str">
        <x:v>Ein Gespräch kann ohne klare Frage, freiwillige Vereinbarung oder bekannte Folgeprüfung enden.</x:v>
      </x:c>
      <x:c r="D15" s="31" t="str">
        <x:v>Beim Gesprächseinstieg, Begleiten einer Mission und Rückgeben des Gelernten an das Team.</x:v>
      </x:c>
      <x:c r="E15" s="31" t="str">
        <x:v>Beobachten, Entscheiden, Sprechen, Vereinbaren und Prüfen einfach verbinden; Tempo und Privatsphäre respektieren.</x:v>
      </x:c>
      <x:c r="F15" s="31" t="str">
        <x:v>Mission öffnen, zuhören und Vereinbarungsentwurf vor dem Teilen prüfen.</x:v>
      </x:c>
      <x:c r="G15" s="31" t="str">
        <x:v>Missionskontext und Fragen; freiwillige Vereinbarung oder Weitergehen ohne Zusage; nächste Prüfung und Lernrückgabe.</x:v>
      </x:c>
      <x:c r="H15" s="31" t="str">
        <x:v>Keine Geständnisse, Diagnosen, intimen Berichte oder unnötigen Namen erfassen. Nach der Aufgabe fragen und Nichtteilen ermöglichen.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5" t="str">
        <x:v>Von der ersten Matrix zur laufenden Arbeit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60" customHeight="1">
      <x:c r="A7" s="8" t="str">
        <x:v>Schritt</x:v>
      </x:c>
      <x:c r="B7" s="8" t="str">
        <x:v>Formale Arbeit</x:v>
      </x:c>
      <x:c r="C7" s="8" t="str">
        <x:v>Spielerische Übung</x:v>
      </x:c>
      <x:c r="D7" s="8" t="str">
        <x:v>Instrument</x:v>
      </x:c>
      <x:c r="E7" s="8" t="str">
        <x:v>Zuständigkeit festlegen</x:v>
      </x:c>
      <x:c r="F7" s="8" t="str">
        <x:v>Anzufordernder Nachweis</x:v>
      </x:c>
      <x:c r="G7" s="8" t="str">
        <x:v>Status</x:v>
      </x:c>
    </x:row>
    <x:row r="8" ht="75" customHeight="1">
      <x:c r="A8" s="23" t="str">
        <x:v>1</x:v>
      </x:c>
      <x:c r="B8" s="31" t="str">
        <x:v>Betrieb erfassen</x:v>
      </x:c>
      <x:c r="C8" s="31" t="str">
        <x:v>Bereich beobachten</x:v>
      </x:c>
      <x:c r="D8" s="31" t="str">
        <x:v>Handbuch und Aufgaben</x:v>
      </x:c>
      <x:c r="E8" s="31" t="str">
        <x:v>Arbeitsschutz / Team</x:v>
      </x:c>
      <x:c r="F8" s="31" t="str">
        <x:v>Abgeglichener Kontext</x:v>
      </x:c>
      <x:c r="G8" s="31" t="str">
        <x:v>Vorgeschlagen</x:v>
      </x:c>
    </x:row>
    <x:row r="9" ht="75" customHeight="1">
      <x:c r="A9" s="23" t="str">
        <x:v>2</x:v>
      </x:c>
      <x:c r="B9" s="31" t="str">
        <x:v>MIPER erstellen oder importieren</x:v>
      </x:c>
      <x:c r="C9" s="31" t="str">
        <x:v>In der Szene entscheiden</x:v>
      </x:c>
      <x:c r="D9" s="31" t="str">
        <x:v>MIPER mit Herkunft</x:v>
      </x:c>
      <x:c r="E9" s="31" t="str">
        <x:v>Arbeitsschutz</x:v>
      </x:c>
      <x:c r="F9" s="31" t="str">
        <x:v>Bestätigte Vorschau</x:v>
      </x:c>
      <x:c r="G9" s="31" t="str">
        <x:v>Vorgeschlagen</x:v>
      </x:c>
    </x:row>
    <x:row r="10" ht="75" customHeight="1">
      <x:c r="A10" s="23" t="str">
        <x:v>3</x:v>
      </x:c>
      <x:c r="B10" s="31" t="str">
        <x:v>Schutzmaßnahmen prüfen</x:v>
      </x:c>
      <x:c r="C10" s="31" t="str">
        <x:v>Über Barrieren sprechen</x:v>
      </x:c>
      <x:c r="D10" s="31" t="str">
        <x:v>Abgleich dokumentieren</x:v>
      </x:c>
      <x:c r="E10" s="31" t="str">
        <x:v>Team / Aufsicht</x:v>
      </x:c>
      <x:c r="F10" s="31" t="str">
        <x:v>Autorisierte Beobachtung</x:v>
      </x:c>
      <x:c r="G10" s="31" t="str">
        <x:v>Vorgeschlagen</x:v>
      </x:c>
    </x:row>
    <x:row r="11" ht="75" customHeight="1">
      <x:c r="A11" s="23" t="str">
        <x:v>4</x:v>
      </x:c>
      <x:c r="B11" s="31" t="str">
        <x:v>Maßnahmen zuweisen</x:v>
      </x:c>
      <x:c r="C11" s="31" t="str">
        <x:v>Freiwillige Vereinbarung</x:v>
      </x:c>
      <x:c r="D11" s="31" t="str">
        <x:v>Maßnahmenplan</x:v>
      </x:c>
      <x:c r="E11" s="31" t="str">
        <x:v>Aufsicht</x:v>
      </x:c>
      <x:c r="F11" s="31" t="str">
        <x:v>Zuständigkeit und Termin vereinbart</x:v>
      </x:c>
      <x:c r="G11" s="31" t="str">
        <x:v>Vorgeschlagen</x:v>
      </x:c>
    </x:row>
    <x:row r="12" ht="75" customHeight="1">
      <x:c r="A12" s="23" t="str">
        <x:v>5</x:v>
      </x:c>
      <x:c r="B12" s="31" t="str">
        <x:v>Fachlich prüfen</x:v>
      </x:c>
      <x:c r="C12" s="31" t="str">
        <x:v>Szene überprüfen</x:v>
      </x:c>
      <x:c r="D12" s="31" t="str">
        <x:v>Prüfung je Eintrag</x:v>
      </x:c>
      <x:c r="E12" s="31" t="str">
        <x:v>Zuständige Arbeitsschutzfachfunktion</x:v>
      </x:c>
      <x:c r="F12" s="31" t="str">
        <x:v>Grundlage und offene Punkte</x:v>
      </x:c>
      <x:c r="G12" s="31" t="str">
        <x:v>Vorgeschlagen</x:v>
      </x:c>
    </x:row>
    <x:row r="13" ht="75" customHeight="1">
      <x:c r="A13" s="23" t="str">
        <x:v>6</x:v>
      </x:c>
      <x:c r="B13" s="31" t="str">
        <x:v>Bei Änderungen aktualisieren</x:v>
      </x:c>
      <x:c r="C13" s="31" t="str">
        <x:v>Mission wieder aufnehmen</x:v>
      </x:c>
      <x:c r="D13" s="31" t="str">
        <x:v>Versionen und Lernen</x:v>
      </x:c>
      <x:c r="E13" s="31" t="str">
        <x:v>Team / Arbeitsschutz</x:v>
      </x:c>
      <x:c r="F13" s="31" t="str">
        <x:v>Änderung, Prüfung und Nachweis</x:v>
      </x:c>
      <x:c r="G13" s="31" t="str">
        <x:v>Vorgeschlagen</x:v>
      </x:c>
    </x:row>
    <x:row r="14" ht="75" customHeight="1">
      <x:c r="A14" s="23" t="str">
        <x:v>7</x:v>
      </x:c>
      <x:c r="B14" s="31" t="str">
        <x:v>Erste Welle erweitern</x:v>
      </x:c>
      <x:c r="C14" s="31" t="str">
        <x:v>Lernen begleiten</x:v>
      </x:c>
      <x:c r="D14" s="31" t="str">
        <x:v>Standortübergreifende Steuerung</x:v>
      </x:c>
      <x:c r="E14" s="31" t="str">
        <x:v>Leitung</x:v>
      </x:c>
      <x:c r="F14" s="31" t="str">
        <x:v>Betriebliche Abnahme je Standort</x:v>
      </x:c>
      <x:c r="G14" s="31" t="str">
        <x:v>Vorgeschlagen</x:v>
      </x:c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Arbeitsmappe nutzen und erneut hochladen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60" customHeight="1">
      <x:c r="A7" s="8" t="str">
        <x:v>Feld / Entscheidung</x:v>
      </x:c>
      <x:c r="B7" s="8" t="str">
        <x:v>Bedeutung</x:v>
      </x:c>
      <x:c r="C7" s="8" t="str">
        <x:v>Nutzungsregel</x:v>
      </x:c>
      <x:c r="D7" s="1"/>
    </x:row>
    <x:row r="8" ht="66" customHeight="1">
      <x:c r="A8" s="23" t="str">
        <x:v>ID</x:v>
      </x:c>
      <x:c r="B8" s="31" t="str">
        <x:v>Risiko-Kennung</x:v>
      </x:c>
      <x:c r="C8" s="31" t="str">
        <x:v>Für den Änderungsabgleich erhalten. Keine Personen identifizieren.</x:v>
      </x:c>
      <x:c r="D8" s="1"/>
    </x:row>
    <x:row r="9" ht="66" customHeight="1">
      <x:c r="A9" s="31" t="str">
        <x:v>Gefährdung und Folge</x:v>
      </x:c>
      <x:c r="B9" s="31" t="str">
        <x:v>Schadensquelle und möglicher Schaden</x:v>
      </x:c>
      <x:c r="C9" s="31" t="str">
        <x:v>Aufgabe beschreiben und mit Ausführenden abgleichen.</x:v>
      </x:c>
      <x:c r="D9" s="1"/>
    </x:row>
    <x:row r="10" ht="66" customHeight="1">
      <x:c r="A10" s="23" t="str">
        <x:v>P / C / VEP</x:v>
      </x:c>
      <x:c r="B10" s="31" t="str">
        <x:v>Sicherheitsbewertung mit benannter Methode</x:v>
      </x:c>
      <x:c r="C10" s="31" t="str">
        <x:v>In MIPER zunächst offen. Nicht aus der Lehrübung ableiten.</x:v>
      </x:c>
      <x:c r="D10" s="1"/>
    </x:row>
    <x:row r="11" ht="66" customHeight="1">
      <x:c r="A11" s="31" t="str">
        <x:v>Anwendbare Methode</x:v>
      </x:c>
      <x:c r="B11" s="31" t="str">
        <x:v>Zum Risiko passende Fachmethode</x:v>
      </x:c>
      <x:c r="C11" s="31" t="str">
        <x:v>Arbeitshygiene, Ergonomie und psychosoziale Risiken erfordern spezifische Instrumente.</x:v>
      </x:c>
      <x:c r="D11" s="1"/>
    </x:row>
    <x:row r="12" ht="66" customHeight="1">
      <x:c r="A12" s="31" t="str">
        <x:v>Eintragsstatus</x:v>
      </x:c>
      <x:c r="B12" s="31" t="str">
        <x:v>Vorschlag, Entwurf oder Abgleich</x:v>
      </x:c>
      <x:c r="C12" s="31" t="str">
        <x:v>Eine Zelländerung ist keine fachliche Arbeitsschutzprüfung.</x:v>
      </x:c>
      <x:c r="D12" s="1"/>
    </x:row>
    <x:row r="13" ht="66" customHeight="1">
      <x:c r="A13" s="31" t="str">
        <x:v>Arbeitsschutzprüfung</x:v>
      </x:c>
      <x:c r="B13" s="31" t="str">
        <x:v>Fachlicher Eintrag mit Umfang und Grundlage</x:v>
      </x:c>
      <x:c r="C13" s="31" t="str">
        <x:v>Import erteilt keine Freigabe und erhält eine Freigabe nach Änderungen nicht automatisch.</x:v>
      </x:c>
      <x:c r="D13" s="1"/>
    </x:row>
    <x:row r="14" ht="66" customHeight="1">
      <x:c r="A14" s="31" t="str">
        <x:v>Verantwortliche Person</x:v>
      </x:c>
      <x:c r="B14" s="31" t="str">
        <x:v>Namentlich benannte Person, die eine Funktion übernimmt</x:v>
      </x:c>
      <x:c r="C14" s="31" t="str">
        <x:v>Das Beispiel weist keine realen Personen zu.</x:v>
      </x:c>
      <x:c r="D14" s="1"/>
    </x:row>
    <x:row r="15" ht="66" customHeight="1">
      <x:c r="A15" s="31" t="str">
        <x:v>Nachweis</x:v>
      </x:c>
      <x:c r="B15" s="31" t="str">
        <x:v>Autorisierte Prüfreferenz</x:v>
      </x:c>
      <x:c r="C15" s="31" t="str">
        <x:v>Keine Gesundheitsinformationen oder unnötigen Personendaten aufnehmen.</x:v>
      </x:c>
      <x:c r="D15" s="1"/>
    </x:row>
    <x:row r="16" ht="66" customHeight="1">
      <x:c r="A16" s="31" t="str">
        <x:v>In Segurote hochladen</x:v>
      </x:c>
      <x:c r="B16" s="31" t="str">
        <x:v>Tabellarisches XLSX, CSV oder JSON</x:v>
      </x:c>
      <x:c r="C16" s="31" t="str">
        <x:v>Blatt/Kopfzeile wählen, Zuordnung prüfen und Entwürfe bestätigen. Bis 500 Einträge und 80 Spalten.</x:v>
      </x:c>
      <x:c r="D16" s="1"/>
    </x:row>
    <x:row r="17" ht="66" customHeight="1">
      <x:c r="A17" s="31" t="str">
        <x:v>Quellformeln</x:v>
      </x:c>
      <x:c r="B17" s="31" t="str">
        <x:v>Als Grundlage empfangene Ausdrücke</x:v>
      </x:c>
      <x:c r="C17" s="31" t="str">
        <x:v>Der Server führt sie nicht aus. Sie bleiben Quelltext; Makros oder Formatierung beliebiger Dateien sind nicht zugesichert.</x:v>
      </x:c>
      <x:c r="D17" s="1"/>
    </x:row>
    <x:row r="18" ht="66" customHeight="1">
      <x:c r="A18" s="31" t="str">
        <x:v>Änderungen</x:v>
      </x:c>
      <x:c r="B18" s="31" t="str">
        <x:v>Aktualisieren ohne fehlende Zeilen zu löschen</x:v>
      </x:c>
      <x:c r="C18" s="31" t="str">
        <x:v>ID-Abgleich erhält Verknüpfungen. Änderungen erfordern erneute Prüfung.</x:v>
      </x:c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Referenzen und Umfang des Beispiels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60" customHeight="1">
      <x:c r="A7" s="8" t="str">
        <x:v>Referenz</x:v>
      </x:c>
      <x:c r="B7" s="8" t="str">
        <x:v>Anwendung und Grenze</x:v>
      </x:c>
      <x:c r="C7" s="8" t="str">
        <x:v>Öffentliche Quelle</x:v>
      </x:c>
      <x:c r="D7" s="1"/>
    </x:row>
    <x:row r="8" ht="70" customHeight="1">
      <x:c r="A8" s="23" t="str">
        <x:v>DS44</x:v>
      </x:c>
      <x:c r="B8" s="31" t="str">
        <x:v>Präventionsmanagement. Aufgabenmatrix und Präventionsprogramm; Pflichten entsprechend der Organisation anwenden.</x:v>
      </x:c>
      <x:c r="C8" s="23" t="str">
        <x:v>https://www.bcn.cl/leychile/navegar?i=1205298</x:v>
      </x:c>
      <x:c r="D8" s="1"/>
    </x:row>
    <x:row r="9" ht="70" customHeight="1">
      <x:c r="A9" s="31" t="str">
        <x:v>ISP-Leitfaden v3 2024, E668/2025</x:v>
      </x:c>
      <x:c r="B9" s="31" t="str">
        <x:v>P×C mit1,2,4 für Sicherheit, Katastrophen und Notfälle. Abschnitt6.3.2; nicht auf alle Einwirkungen gleichermaßen anwendbar.</x:v>
      </x:c>
      <x:c r="C9" s="23" t="str">
        <x:v>https://www.dt.gob.cl/portal/1626/articles-127643_recurso_04.pdf</x:v>
      </x:c>
      <x:c r="D9" s="1"/>
    </x:row>
    <x:row r="10" ht="70" customHeight="1">
      <x:c r="A10" s="31" t="str">
        <x:v>ISP, Ermittlung und Bewertung</x:v>
      </x:c>
      <x:c r="B10" s="31" t="str">
        <x:v>Referenzen zur Beschäftigtengesundheit und anwendbaren Methoden.</x:v>
      </x:c>
      <x:c r="C10" s="23" t="str">
        <x:v>https://www.ispch.cl/salud-de-los-trabajadores/publicaciones-de-referencia/identificacion-y-evaluacion/</x:v>
      </x:c>
      <x:c r="D10" s="1"/>
    </x:row>
    <x:row r="11" ht="70" customHeight="1">
      <x:c r="A11" s="31" t="str">
        <x:v>Szenario und Daten</x:v>
      </x:c>
      <x:c r="B11" s="31" t="str">
        <x:v>12 fiktive Aufgaben zum Lernen und ersten Abgleich; keine Erhebung eines Blumar-Standorts.</x:v>
      </x:c>
      <x:c r="C11" s="31" t="str">
        <x:v>CauceFirme, BeispielSegurote009,2026-10-24</x:v>
      </x:c>
      <x:c r="D11" s="1"/>
    </x:row>
    <x:row r="12" ht="70" customHeight="1">
      <x:c r="A12" s="31" t="str">
        <x:v>Arbeitsmappe und Anwendung</x:v>
      </x:c>
      <x:c r="B12" s="31" t="str">
        <x:v>Die öffentlichen Übungsformeln enthalten keine privaten Konfigurationen oder Methoden von CauceFirme.</x:v>
      </x:c>
      <x:c r="C12" s="23" t="str">
        <x:v>https://segurote.caucefirme.com/miper?lang=es</x:v>
      </x:c>
      <x:c r="D12" s="1"/>
    </x:row>
    <x:row r="13" ht="70" customHeight="1">
      <x:c r="A13" s="31" t="str">
        <x:v>Angebot</x:v>
      </x:c>
      <x:c r="B13" s="31" t="str">
        <x:v>Spiel und Beispiel kostenlos. Privater Betrieb per Vertrag; Forschung und Zahlung auf HOLD.</x:v>
      </x:c>
      <x:c r="C13" s="23" t="str">
        <x:v>https://segurote.caucefirme.com/planes?lang=es</x:v>
      </x:c>
      <x:c r="D13" s="1"/>
    </x:row>
    <x:row r="14" ht="23" customHeight="1">
      <x:c r="A14" s="1"/>
      <x:c r="B14" s="1"/>
      <x:c r="C14" s="1"/>
      <x:c r="D14" s="1"/>
    </x:row>
    <x:row r="15" ht="23" customHeight="1">
      <x:c r="A15" s="1"/>
      <x:c r="B15" s="1"/>
      <x:c r="C15" s="1"/>
      <x:c r="D15" s="1"/>
    </x:row>
    <x:row r="16" ht="23" customHeight="1">
      <x:c r="A16" s="1"/>
      <x:c r="B16" s="1"/>
      <x:c r="C16" s="1"/>
      <x:c r="D16" s="1"/>
    </x:row>
    <x:row r="17" ht="23" customHeight="1">
      <x:c r="A17" s="1"/>
      <x:c r="B17" s="1"/>
      <x:c r="C17" s="1"/>
      <x:c r="D17" s="1"/>
    </x:row>
    <x:row r="18" ht="23" customHeight="1">
      <x:c r="A18" s="1"/>
      <x:c r="B18" s="1"/>
      <x:c r="C18" s="1"/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